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5"/>
  </bookViews>
  <sheets>
    <sheet name="ČR" sheetId="1" r:id="rId1"/>
    <sheet name="Slovensko" sheetId="2" r:id="rId2"/>
    <sheet name="Polsko" sheetId="3" r:id="rId3"/>
    <sheet name="Maďarsko" sheetId="4" r:id="rId4"/>
    <sheet name="Rakousko" sheetId="5" r:id="rId5"/>
    <sheet name="Německo" sheetId="6" r:id="rId6"/>
  </sheets>
  <definedNames/>
  <calcPr fullCalcOnLoad="1"/>
</workbook>
</file>

<file path=xl/sharedStrings.xml><?xml version="1.0" encoding="utf-8"?>
<sst xmlns="http://schemas.openxmlformats.org/spreadsheetml/2006/main" count="814" uniqueCount="211">
  <si>
    <t>CZ01</t>
  </si>
  <si>
    <t>CZ02</t>
  </si>
  <si>
    <t>CZ03</t>
  </si>
  <si>
    <t>CZ04</t>
  </si>
  <si>
    <t>CZ05</t>
  </si>
  <si>
    <t>CZ06</t>
  </si>
  <si>
    <t>CZ07</t>
  </si>
  <si>
    <t>CZ08</t>
  </si>
  <si>
    <t>STANDARDNÍ</t>
  </si>
  <si>
    <t>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</si>
  <si>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</si>
  <si>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</si>
  <si>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</si>
  <si>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</si>
  <si>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</si>
  <si>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</si>
  <si>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</si>
  <si>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ISCC DE</t>
  </si>
  <si>
    <t>ISCC EU</t>
  </si>
  <si>
    <t>rozložená hodnota</t>
  </si>
  <si>
    <t>g CO2 ekv/t MJ FAME</t>
  </si>
  <si>
    <t>g CO2 ekv/t MJ biolihu</t>
  </si>
  <si>
    <t>NUT2</t>
  </si>
  <si>
    <t>řepka</t>
  </si>
  <si>
    <t>kukuřice</t>
  </si>
  <si>
    <t>DEF0</t>
  </si>
  <si>
    <t>Schleswig-Holstein</t>
  </si>
  <si>
    <t>DE50</t>
  </si>
  <si>
    <t>Hamburg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</si>
  <si>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</si>
  <si>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</si>
  <si>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</si>
  <si>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</si>
  <si>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</si>
  <si>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</si>
  <si>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</si>
  <si>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</si>
  <si>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DE60</t>
  </si>
  <si>
    <t>Bremen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</si>
  <si>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</si>
  <si>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</si>
  <si>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</si>
  <si>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</si>
  <si>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</si>
  <si>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</si>
  <si>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</si>
  <si>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</si>
  <si>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</si>
  <si>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</si>
  <si>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DE71</t>
  </si>
  <si>
    <t>Darmstadt</t>
  </si>
  <si>
    <t>DE72</t>
  </si>
  <si>
    <t>Gießen</t>
  </si>
  <si>
    <t>DE73</t>
  </si>
  <si>
    <t>Kassel</t>
  </si>
  <si>
    <t>DEB1</t>
  </si>
  <si>
    <t>Koblenz</t>
  </si>
  <si>
    <t>DEB2</t>
  </si>
  <si>
    <t>Trier</t>
  </si>
  <si>
    <t>DEB3</t>
  </si>
  <si>
    <t>Rheinhessen-Pfalz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</si>
  <si>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</si>
  <si>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</si>
  <si>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</si>
  <si>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</si>
  <si>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</si>
  <si>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</si>
  <si>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</si>
  <si>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</si>
  <si>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</si>
  <si>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</si>
  <si>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</si>
  <si>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</si>
  <si>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</si>
  <si>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</si>
  <si>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</si>
  <si>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</si>
  <si>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</si>
  <si>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</si>
  <si>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</si>
  <si>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</si>
  <si>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</si>
  <si>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</si>
  <si>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DEC0</t>
  </si>
  <si>
    <t>Saarland</t>
  </si>
  <si>
    <t>DE30</t>
  </si>
  <si>
    <t>Berlin</t>
  </si>
  <si>
    <t>DE80</t>
  </si>
  <si>
    <t>Mecklenburg-Vorpommern</t>
  </si>
  <si>
    <t>Chemnitz</t>
  </si>
  <si>
    <t>DED2</t>
  </si>
  <si>
    <t>Dresden</t>
  </si>
  <si>
    <t>Leipzig</t>
  </si>
  <si>
    <t>DEE0</t>
  </si>
  <si>
    <t>Sachsen-Anhalt</t>
  </si>
  <si>
    <t>DEG0</t>
  </si>
  <si>
    <t>Thüringen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</si>
  <si>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</si>
  <si>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</si>
  <si>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</si>
  <si>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</si>
  <si>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</si>
  <si>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</si>
  <si>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</si>
  <si>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</si>
  <si>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</si>
  <si>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</si>
  <si>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</si>
  <si>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</si>
  <si>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</si>
  <si>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</si>
  <si>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PL51</t>
  </si>
  <si>
    <t>Dolnośląskie</t>
  </si>
  <si>
    <t>PL61</t>
  </si>
  <si>
    <t>Kujawsko-Pomorskie</t>
  </si>
  <si>
    <t>PL31</t>
  </si>
  <si>
    <t>Lubelskie</t>
  </si>
  <si>
    <t>PL43</t>
  </si>
  <si>
    <t>Lubuskie</t>
  </si>
  <si>
    <t>PL11</t>
  </si>
  <si>
    <t>Łódzkie</t>
  </si>
  <si>
    <t>PL21</t>
  </si>
  <si>
    <t>Małopolskie</t>
  </si>
  <si>
    <t>PL12</t>
  </si>
  <si>
    <t>Mazowieckie</t>
  </si>
  <si>
    <t>PL52</t>
  </si>
  <si>
    <t>Opolskie</t>
  </si>
  <si>
    <t>PL32</t>
  </si>
  <si>
    <t>Podkarpackie</t>
  </si>
  <si>
    <t>PL34</t>
  </si>
  <si>
    <t>Podlaskie</t>
  </si>
  <si>
    <t>PL63</t>
  </si>
  <si>
    <t>Pomorskie</t>
  </si>
  <si>
    <t>PL22</t>
  </si>
  <si>
    <t>Śląskie</t>
  </si>
  <si>
    <t>PL33</t>
  </si>
  <si>
    <t>Świętokrzyskie</t>
  </si>
  <si>
    <t>PL62</t>
  </si>
  <si>
    <t>Warmińsko-Mazurskie</t>
  </si>
  <si>
    <t>PL41</t>
  </si>
  <si>
    <t>Wielkopolskie</t>
  </si>
  <si>
    <t>PL42</t>
  </si>
  <si>
    <t>Zachodnio-Pomorskie</t>
  </si>
  <si>
    <t>SK01</t>
  </si>
  <si>
    <t>Bratislava</t>
  </si>
  <si>
    <t>SK02</t>
  </si>
  <si>
    <t>West Slovakia</t>
  </si>
  <si>
    <t>SK03</t>
  </si>
  <si>
    <t>Central Slovakia</t>
  </si>
  <si>
    <t>SK04</t>
  </si>
  <si>
    <t>East Slovakia</t>
  </si>
  <si>
    <t>AT12</t>
  </si>
  <si>
    <t>Niederösterreich</t>
  </si>
  <si>
    <t>AT13</t>
  </si>
  <si>
    <t>Wien</t>
  </si>
  <si>
    <t>AT11</t>
  </si>
  <si>
    <t>Burgenland</t>
  </si>
  <si>
    <t>AT31</t>
  </si>
  <si>
    <t>Oberösterreich</t>
  </si>
  <si>
    <t>AT22</t>
  </si>
  <si>
    <t>Steiermark</t>
  </si>
  <si>
    <t>AT21</t>
  </si>
  <si>
    <t>Kärnten</t>
  </si>
  <si>
    <t>AT32</t>
  </si>
  <si>
    <t>Salzburg</t>
  </si>
  <si>
    <t>AT33</t>
  </si>
  <si>
    <t>Tirol</t>
  </si>
  <si>
    <t>X</t>
  </si>
  <si>
    <t>AT34</t>
  </si>
  <si>
    <t>Vorarlberg</t>
  </si>
  <si>
    <t>pšenice zimní - ethanol, plyn</t>
  </si>
  <si>
    <t>pšenice</t>
  </si>
  <si>
    <t>pšenice zimní</t>
  </si>
  <si>
    <t>295.32</t>
  </si>
  <si>
    <t>306.77</t>
  </si>
  <si>
    <t>slunečnice</t>
  </si>
  <si>
    <t>kg CO2 ekv/t řepky - původní (zrušeno)</t>
  </si>
  <si>
    <t>kg CO2 ekv/t kukuřice - původní (zrušeno)</t>
  </si>
  <si>
    <t>kg CO2 ekv/t pšenice  - původní (zrušeno)</t>
  </si>
  <si>
    <t>kg CO2 ekv/t slun.   - původní (zrušeno)</t>
  </si>
  <si>
    <t xml:space="preserve">slunečnice </t>
  </si>
  <si>
    <t>NUTS2</t>
  </si>
  <si>
    <t>kg CO2 ekv/t pšen.  - původní (zrušeno)</t>
  </si>
  <si>
    <t>kg CO2 ekv/t kuk. - původní (zrušeno)</t>
  </si>
  <si>
    <t>kg CO2 ekv/t pšen. - původní (zrušeno)</t>
  </si>
  <si>
    <t>kg CO2 ekv/t SUCHÉ řepky - schváleno EK</t>
  </si>
  <si>
    <t>kg CO2 ekv/t SUCHÉ pšenice - schváleno EK</t>
  </si>
  <si>
    <t>kg CO2 ekv/t SUCHÉ kuk. - schváleno EK</t>
  </si>
  <si>
    <t>kg CO2 ekv/t SUCHÉ slun. - schváleno EK</t>
  </si>
  <si>
    <t>x</t>
  </si>
  <si>
    <t>Sója (NOVĚ)</t>
  </si>
  <si>
    <t>kg CO2 ekv/t SUCHÉ kuk - schváleno EK</t>
  </si>
  <si>
    <t>DE41</t>
  </si>
  <si>
    <t>DE42</t>
  </si>
  <si>
    <t>Brandenburg-Nordost</t>
  </si>
  <si>
    <t>Brandenburg-Südwest</t>
  </si>
  <si>
    <t>DED1</t>
  </si>
  <si>
    <t>DED3</t>
  </si>
  <si>
    <t>g CO2 ekv/t MJ FAME (NOVÉ)</t>
  </si>
  <si>
    <t>g CO2 ekv/t MJ biolihu (NOVÉ)</t>
  </si>
  <si>
    <r>
      <t xml:space="preserve">kg CO2 ekv/t SUCHÉ řepky - </t>
    </r>
    <r>
      <rPr>
        <b/>
        <sz val="11"/>
        <color indexed="10"/>
        <rFont val="Calibri"/>
        <family val="2"/>
      </rPr>
      <t>schváleno EK</t>
    </r>
  </si>
  <si>
    <r>
      <t xml:space="preserve">kg CO2 ekv/t SUCHÉ pšenice - </t>
    </r>
    <r>
      <rPr>
        <b/>
        <sz val="11"/>
        <color indexed="10"/>
        <rFont val="Calibri"/>
        <family val="2"/>
      </rPr>
      <t>schváleno EK</t>
    </r>
  </si>
  <si>
    <r>
      <t xml:space="preserve">kg CO2 ekv/t SUCHÉ kuk. - </t>
    </r>
    <r>
      <rPr>
        <b/>
        <sz val="11"/>
        <color indexed="10"/>
        <rFont val="Calibri"/>
        <family val="2"/>
      </rPr>
      <t>schváleno EK</t>
    </r>
  </si>
  <si>
    <t>kg CO2 ekv/t mokré kuk. (zrušeno)</t>
  </si>
  <si>
    <t>kg CO2 ekv/t mokré pšen.  (zrušeno)</t>
  </si>
  <si>
    <t>kg CO2 ekv/t mokré řepky (zrušeno)</t>
  </si>
  <si>
    <t>kg CO2 ekv/t mokré slun. (zrušeno)</t>
  </si>
  <si>
    <t>kg CO2 ekv/t mokré pšen. (zrušeno)</t>
  </si>
  <si>
    <t>kg CO2 ekv/t mokré sóji (zrušeno)</t>
  </si>
  <si>
    <t>kg CO2 ekv/t SUCHÉ sóji - schváleno EK</t>
  </si>
  <si>
    <t>Deklarace: „Použita rozložená standardní hodnota emisí GHG pro pěstování“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</si>
</sst>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"/>
    <numFmt numFmtId="169" formatCode="#,##0.000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¥€-2]\ #\ ##,000_);[Red]\([$€-2]\ #\ ##,000\)"/>
    <numFmt numFmtId="175" formatCode="_-&quot;€&quot;\ * #,##0_-;_-&quot;€&quot;\ * #,##0\-;_-&quot;€&quot;\ * &quot;-&quot;_-;_-@_-"/>
    <numFmt numFmtId="176" formatCode="_-* #,##0_-;_-* #,##0\-;_-* &quot;-&quot;_-;_-@_-"/>
    <numFmt numFmtId="177" formatCode="_-&quot;€&quot;\ * #,##0.00_-;_-&quot;€&quot;\ * #,##0.00\-;_-&quot;€&quot;\ * &quot;-&quot;??_-;_-@_-"/>
    <numFmt numFmtId="178" formatCode="_-* #,##0.00_-;_-* #,##0.00\-;_-* &quot;-&quot;??_-;_-@_-"/>
    <numFmt numFmtId="179" formatCode="0.0"/>
    <numFmt numFmtId="180" formatCode="_-* #,##0_-;_-* #,##0\-;_-* &quot;-&quot;??_-;_-@_-"/>
    <numFmt numFmtId="181" formatCode="0.0%"/>
    <numFmt numFmtId="182" formatCode="0.0000"/>
    <numFmt numFmtId="183" formatCode="0.00000"/>
    <numFmt numFmtId="184" formatCode="_-* #,##0.0000_-;_-* #,##0.0000\-;_-* &quot;-&quot;??_-;_-@_-"/>
    <numFmt numFmtId="185" formatCode="_-* #,##0.00000_-;_-* #,##0.00000\-;_-* &quot;-&quot;?_-;_-@_-"/>
    <numFmt numFmtId="186" formatCode="0.000000"/>
    <numFmt numFmtId="187" formatCode="_-* #,##0.0_-;_-* #,##0.0\-;_-* &quot;-&quot;??_-;_-@_-"/>
    <numFmt numFmtId="188" formatCode="_-* #,##0.000_-;_-* #,##0.000\-;_-* &quot;-&quot;??_-;_-@_-"/>
    <numFmt numFmtId="189" formatCode="#,##0.000_ ;\-#,##0.000\ "/>
    <numFmt numFmtId="190" formatCode="#,##0.00_ ;\-#,##0.00\ "/>
    <numFmt numFmtId="191" formatCode="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0"/>
      <name val="Calibri"/>
      <family val="2"/>
    </font>
    <font>
      <strike/>
      <sz val="11"/>
      <color indexed="8"/>
      <name val="Calibri"/>
      <family val="2"/>
    </font>
    <font>
      <b/>
      <sz val="10"/>
      <color indexed="63"/>
      <name val="Arial"/>
      <family val="2"/>
    </font>
    <font>
      <b/>
      <strike/>
      <sz val="11"/>
      <color indexed="8"/>
      <name val="Calibri"/>
      <family val="2"/>
    </font>
    <font>
      <b/>
      <strike/>
      <sz val="10"/>
      <color indexed="63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  <font>
      <strike/>
      <sz val="11"/>
      <color theme="1"/>
      <name val="Calibri"/>
      <family val="2"/>
    </font>
    <font>
      <b/>
      <sz val="10"/>
      <color rgb="FF333333"/>
      <name val="Arial"/>
      <family val="2"/>
    </font>
    <font>
      <b/>
      <sz val="11"/>
      <color rgb="FF000000"/>
      <name val="Calibri"/>
      <family val="2"/>
    </font>
    <font>
      <b/>
      <strike/>
      <sz val="11"/>
      <color rgb="FF000000"/>
      <name val="Calibri"/>
      <family val="2"/>
    </font>
    <font>
      <b/>
      <strike/>
      <sz val="10"/>
      <color rgb="FF333333"/>
      <name val="Arial"/>
      <family val="2"/>
    </font>
    <font>
      <b/>
      <strike/>
      <sz val="11"/>
      <color theme="1"/>
      <name val="Calibri"/>
      <family val="2"/>
    </font>
    <font>
      <sz val="8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2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10" fillId="10" borderId="0" applyNumberFormat="0" applyBorder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9" borderId="3" applyNumberFormat="0" applyAlignment="0" applyProtection="0"/>
    <xf numFmtId="0" fontId="15" fillId="0" borderId="4" applyNumberFormat="0" applyFill="0" applyAlignment="0" applyProtection="0"/>
    <xf numFmtId="0" fontId="32" fillId="0" borderId="5" applyNumberFormat="0" applyFill="0" applyAlignment="0" applyProtection="0"/>
    <xf numFmtId="0" fontId="15" fillId="0" borderId="4" applyNumberFormat="0" applyFill="0" applyAlignment="0" applyProtection="0"/>
    <xf numFmtId="0" fontId="3" fillId="40" borderId="6" applyNumberFormat="0" applyFont="0" applyAlignment="0" applyProtection="0"/>
    <xf numFmtId="43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3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9" borderId="3" applyNumberFormat="0" applyAlignment="0" applyProtection="0"/>
    <xf numFmtId="0" fontId="34" fillId="41" borderId="0" applyNumberFormat="0" applyBorder="0" applyAlignment="0" applyProtection="0"/>
    <xf numFmtId="0" fontId="6" fillId="9" borderId="0" applyNumberFormat="0" applyBorder="0" applyAlignment="0" applyProtection="0"/>
    <xf numFmtId="0" fontId="14" fillId="13" borderId="2" applyNumberFormat="0" applyAlignment="0" applyProtection="0"/>
    <xf numFmtId="0" fontId="6" fillId="9" borderId="0" applyNumberFormat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5" fillId="42" borderId="11" applyNumberFormat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40" fillId="44" borderId="0" applyNumberFormat="0" applyBorder="0" applyAlignment="0" applyProtection="0"/>
    <xf numFmtId="0" fontId="16" fillId="4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40" borderId="6" applyNumberFormat="0" applyFont="0" applyAlignment="0" applyProtection="0"/>
    <xf numFmtId="0" fontId="3" fillId="40" borderId="6" applyNumberFormat="0" applyFont="0" applyAlignment="0" applyProtection="0"/>
    <xf numFmtId="0" fontId="3" fillId="40" borderId="6" applyNumberFormat="0" applyFont="0" applyAlignment="0" applyProtection="0"/>
    <xf numFmtId="0" fontId="3" fillId="40" borderId="6" applyNumberFormat="0" applyFont="0" applyAlignment="0" applyProtection="0"/>
    <xf numFmtId="0" fontId="3" fillId="40" borderId="6" applyNumberFormat="0" applyFont="0" applyAlignment="0" applyProtection="0"/>
    <xf numFmtId="0" fontId="3" fillId="40" borderId="6" applyNumberFormat="0" applyFont="0" applyAlignment="0" applyProtection="0"/>
    <xf numFmtId="0" fontId="3" fillId="40" borderId="6" applyNumberFormat="0" applyFont="0" applyAlignment="0" applyProtection="0"/>
    <xf numFmtId="0" fontId="3" fillId="40" borderId="6" applyNumberFormat="0" applyFont="0" applyAlignment="0" applyProtection="0"/>
    <xf numFmtId="0" fontId="3" fillId="40" borderId="6" applyNumberFormat="0" applyFont="0" applyAlignment="0" applyProtection="0"/>
    <xf numFmtId="0" fontId="17" fillId="38" borderId="1" applyNumberFormat="0" applyAlignment="0" applyProtection="0"/>
    <xf numFmtId="0" fontId="41" fillId="0" borderId="0" applyNumberFormat="0" applyFill="0" applyBorder="0" applyAlignment="0" applyProtection="0"/>
    <xf numFmtId="0" fontId="0" fillId="45" borderId="1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16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38" borderId="1" applyNumberFormat="0" applyAlignment="0" applyProtection="0"/>
    <xf numFmtId="0" fontId="10" fillId="10" borderId="0" applyNumberFormat="0" applyBorder="0" applyAlignment="0" applyProtection="0"/>
    <xf numFmtId="0" fontId="6" fillId="9" borderId="0" applyNumberFormat="0" applyBorder="0" applyAlignment="0" applyProtection="0"/>
    <xf numFmtId="0" fontId="17" fillId="38" borderId="1" applyNumberFormat="0" applyAlignment="0" applyProtection="0"/>
    <xf numFmtId="0" fontId="43" fillId="4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47" borderId="17">
      <alignment/>
      <protection/>
    </xf>
    <xf numFmtId="0" fontId="1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8" fillId="39" borderId="3" applyNumberFormat="0" applyAlignment="0" applyProtection="0"/>
    <xf numFmtId="0" fontId="15" fillId="0" borderId="4" applyNumberFormat="0" applyFill="0" applyAlignment="0" applyProtection="0"/>
    <xf numFmtId="0" fontId="45" fillId="48" borderId="18" applyNumberFormat="0" applyAlignment="0" applyProtection="0"/>
    <xf numFmtId="0" fontId="46" fillId="49" borderId="18" applyNumberFormat="0" applyAlignment="0" applyProtection="0"/>
    <xf numFmtId="0" fontId="47" fillId="49" borderId="19" applyNumberFormat="0" applyAlignment="0" applyProtection="0"/>
    <xf numFmtId="0" fontId="48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39" borderId="3" applyNumberFormat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vertical="top" wrapText="1"/>
    </xf>
    <xf numFmtId="4" fontId="0" fillId="0" borderId="20" xfId="0" applyNumberFormat="1" applyBorder="1" applyAlignment="1">
      <alignment vertical="top" wrapText="1"/>
    </xf>
    <xf numFmtId="4" fontId="0" fillId="56" borderId="2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2" fillId="0" borderId="20" xfId="0" applyFont="1" applyBorder="1" applyAlignment="1">
      <alignment vertical="top" wrapText="1"/>
    </xf>
    <xf numFmtId="4" fontId="32" fillId="25" borderId="20" xfId="0" applyNumberFormat="1" applyFont="1" applyFill="1" applyBorder="1" applyAlignment="1">
      <alignment vertical="top" wrapText="1"/>
    </xf>
    <xf numFmtId="0" fontId="0" fillId="0" borderId="20" xfId="144" applyBorder="1" applyAlignment="1">
      <alignment horizontal="center"/>
      <protection/>
    </xf>
    <xf numFmtId="0" fontId="0" fillId="0" borderId="20" xfId="144" applyBorder="1">
      <alignment/>
      <protection/>
    </xf>
    <xf numFmtId="0" fontId="2" fillId="0" borderId="20" xfId="144" applyFont="1" applyBorder="1" applyAlignment="1">
      <alignment horizontal="left" wrapText="1"/>
      <protection/>
    </xf>
    <xf numFmtId="0" fontId="2" fillId="0" borderId="20" xfId="144" applyFont="1" applyFill="1" applyBorder="1" applyAlignment="1">
      <alignment horizontal="left" wrapText="1"/>
      <protection/>
    </xf>
    <xf numFmtId="0" fontId="0" fillId="0" borderId="20" xfId="144" applyFont="1" applyBorder="1" applyAlignment="1">
      <alignment horizontal="center"/>
      <protection/>
    </xf>
    <xf numFmtId="4" fontId="49" fillId="0" borderId="20" xfId="0" applyNumberFormat="1" applyFont="1" applyBorder="1" applyAlignment="1">
      <alignment vertical="top" wrapText="1"/>
    </xf>
    <xf numFmtId="0" fontId="32" fillId="0" borderId="20" xfId="0" applyFont="1" applyBorder="1" applyAlignment="1">
      <alignment vertical="top"/>
    </xf>
    <xf numFmtId="0" fontId="0" fillId="0" borderId="20" xfId="144" applyBorder="1" applyAlignment="1">
      <alignment wrapText="1"/>
      <protection/>
    </xf>
    <xf numFmtId="0" fontId="0" fillId="0" borderId="20" xfId="144" applyBorder="1" applyAlignment="1">
      <alignment horizontal="center"/>
      <protection/>
    </xf>
    <xf numFmtId="0" fontId="0" fillId="0" borderId="20" xfId="144" applyBorder="1">
      <alignment/>
      <protection/>
    </xf>
    <xf numFmtId="0" fontId="0" fillId="0" borderId="20" xfId="144" applyBorder="1" applyAlignment="1">
      <alignment wrapText="1"/>
      <protection/>
    </xf>
    <xf numFmtId="0" fontId="0" fillId="0" borderId="20" xfId="144" applyBorder="1" applyAlignment="1">
      <alignment horizontal="center"/>
      <protection/>
    </xf>
    <xf numFmtId="0" fontId="0" fillId="0" borderId="20" xfId="144" applyBorder="1">
      <alignment/>
      <protection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" fontId="0" fillId="2" borderId="20" xfId="0" applyNumberFormat="1" applyFill="1" applyBorder="1" applyAlignment="1">
      <alignment vertical="top" wrapText="1"/>
    </xf>
    <xf numFmtId="0" fontId="0" fillId="0" borderId="20" xfId="144" applyBorder="1" applyAlignment="1">
      <alignment horizontal="center" vertical="top"/>
      <protection/>
    </xf>
    <xf numFmtId="0" fontId="0" fillId="0" borderId="20" xfId="144" applyBorder="1" applyAlignment="1">
      <alignment vertical="top" wrapText="1"/>
      <protection/>
    </xf>
    <xf numFmtId="4" fontId="32" fillId="2" borderId="20" xfId="0" applyNumberFormat="1" applyFont="1" applyFill="1" applyBorder="1" applyAlignment="1">
      <alignment vertical="top" wrapText="1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vertical="top" wrapText="1"/>
    </xf>
    <xf numFmtId="4" fontId="44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2" fontId="44" fillId="0" borderId="0" xfId="0" applyNumberFormat="1" applyFont="1" applyAlignment="1">
      <alignment vertical="top" wrapText="1"/>
    </xf>
    <xf numFmtId="0" fontId="0" fillId="0" borderId="21" xfId="0" applyFill="1" applyBorder="1" applyAlignment="1">
      <alignment/>
    </xf>
    <xf numFmtId="0" fontId="44" fillId="0" borderId="0" xfId="0" applyFont="1" applyAlignment="1">
      <alignment/>
    </xf>
    <xf numFmtId="4" fontId="32" fillId="25" borderId="20" xfId="0" applyNumberFormat="1" applyFont="1" applyFill="1" applyBorder="1" applyAlignment="1">
      <alignment horizontal="right" vertical="top" wrapText="1"/>
    </xf>
    <xf numFmtId="0" fontId="50" fillId="0" borderId="0" xfId="0" applyFont="1" applyAlignment="1">
      <alignment/>
    </xf>
    <xf numFmtId="4" fontId="50" fillId="56" borderId="20" xfId="0" applyNumberFormat="1" applyFont="1" applyFill="1" applyBorder="1" applyAlignment="1">
      <alignment vertical="top" wrapText="1"/>
    </xf>
    <xf numFmtId="4" fontId="50" fillId="0" borderId="20" xfId="0" applyNumberFormat="1" applyFont="1" applyBorder="1" applyAlignment="1">
      <alignment vertical="top" wrapText="1"/>
    </xf>
    <xf numFmtId="2" fontId="50" fillId="0" borderId="20" xfId="0" applyNumberFormat="1" applyFont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1" fillId="57" borderId="2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2" borderId="20" xfId="0" applyNumberFormat="1" applyFont="1" applyFill="1" applyBorder="1" applyAlignment="1">
      <alignment vertical="top" wrapText="1"/>
    </xf>
    <xf numFmtId="2" fontId="32" fillId="0" borderId="20" xfId="0" applyNumberFormat="1" applyFont="1" applyBorder="1" applyAlignment="1">
      <alignment vertical="top" wrapText="1"/>
    </xf>
    <xf numFmtId="2" fontId="32" fillId="0" borderId="20" xfId="0" applyNumberFormat="1" applyFont="1" applyBorder="1" applyAlignment="1">
      <alignment vertical="top"/>
    </xf>
    <xf numFmtId="4" fontId="50" fillId="56" borderId="20" xfId="0" applyNumberFormat="1" applyFont="1" applyFill="1" applyBorder="1" applyAlignment="1">
      <alignment horizontal="center" vertical="top" wrapText="1"/>
    </xf>
    <xf numFmtId="4" fontId="32" fillId="25" borderId="20" xfId="0" applyNumberFormat="1" applyFont="1" applyFill="1" applyBorder="1" applyAlignment="1">
      <alignment horizontal="center" vertical="top" wrapText="1"/>
    </xf>
    <xf numFmtId="4" fontId="50" fillId="2" borderId="20" xfId="0" applyNumberFormat="1" applyFont="1" applyFill="1" applyBorder="1" applyAlignment="1">
      <alignment vertical="top" wrapText="1"/>
    </xf>
    <xf numFmtId="4" fontId="0" fillId="2" borderId="20" xfId="0" applyNumberFormat="1" applyFill="1" applyBorder="1" applyAlignment="1">
      <alignment horizontal="right" vertical="top" wrapText="1"/>
    </xf>
    <xf numFmtId="0" fontId="0" fillId="0" borderId="20" xfId="142" applyBorder="1" applyAlignment="1">
      <alignment horizontal="center"/>
      <protection/>
    </xf>
    <xf numFmtId="0" fontId="0" fillId="0" borderId="23" xfId="142" applyFont="1" applyBorder="1" applyAlignment="1">
      <alignment horizontal="center"/>
      <protection/>
    </xf>
    <xf numFmtId="0" fontId="0" fillId="0" borderId="20" xfId="142" applyBorder="1">
      <alignment/>
      <protection/>
    </xf>
    <xf numFmtId="0" fontId="0" fillId="0" borderId="20" xfId="142" applyBorder="1" applyAlignment="1">
      <alignment wrapText="1"/>
      <protection/>
    </xf>
    <xf numFmtId="0" fontId="0" fillId="0" borderId="23" xfId="142" applyFont="1" applyBorder="1">
      <alignment/>
      <protection/>
    </xf>
    <xf numFmtId="0" fontId="0" fillId="0" borderId="20" xfId="142" applyBorder="1">
      <alignment/>
      <protection/>
    </xf>
    <xf numFmtId="0" fontId="0" fillId="0" borderId="20" xfId="142" applyBorder="1" applyAlignment="1">
      <alignment horizontal="center"/>
      <protection/>
    </xf>
    <xf numFmtId="0" fontId="0" fillId="0" borderId="20" xfId="142" applyBorder="1" applyAlignment="1">
      <alignment wrapText="1"/>
      <protection/>
    </xf>
    <xf numFmtId="0" fontId="0" fillId="0" borderId="23" xfId="142" applyFont="1" applyBorder="1">
      <alignment/>
      <protection/>
    </xf>
    <xf numFmtId="0" fontId="0" fillId="0" borderId="23" xfId="142" applyFont="1" applyBorder="1" applyAlignment="1">
      <alignment horizontal="center"/>
      <protection/>
    </xf>
    <xf numFmtId="4" fontId="50" fillId="56" borderId="20" xfId="0" applyNumberFormat="1" applyFont="1" applyFill="1" applyBorder="1" applyAlignment="1">
      <alignment vertical="top" wrapText="1"/>
    </xf>
    <xf numFmtId="4" fontId="50" fillId="56" borderId="2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20" xfId="0" applyBorder="1" applyAlignment="1">
      <alignment vertical="top" wrapText="1"/>
    </xf>
    <xf numFmtId="4" fontId="0" fillId="0" borderId="20" xfId="0" applyNumberForma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4" fontId="32" fillId="25" borderId="20" xfId="0" applyNumberFormat="1" applyFont="1" applyFill="1" applyBorder="1" applyAlignment="1">
      <alignment vertical="top" wrapText="1"/>
    </xf>
    <xf numFmtId="0" fontId="0" fillId="0" borderId="20" xfId="144" applyBorder="1" applyAlignment="1">
      <alignment horizontal="center"/>
      <protection/>
    </xf>
    <xf numFmtId="0" fontId="0" fillId="0" borderId="20" xfId="144" applyBorder="1">
      <alignment/>
      <protection/>
    </xf>
    <xf numFmtId="4" fontId="32" fillId="2" borderId="20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2" fontId="44" fillId="0" borderId="0" xfId="0" applyNumberFormat="1" applyFont="1" applyAlignment="1">
      <alignment vertical="top" wrapText="1"/>
    </xf>
    <xf numFmtId="4" fontId="32" fillId="25" borderId="20" xfId="0" applyNumberFormat="1" applyFont="1" applyFill="1" applyBorder="1" applyAlignment="1">
      <alignment horizontal="right" vertical="top" wrapText="1"/>
    </xf>
    <xf numFmtId="4" fontId="50" fillId="56" borderId="20" xfId="0" applyNumberFormat="1" applyFont="1" applyFill="1" applyBorder="1" applyAlignment="1">
      <alignment vertical="top" wrapText="1"/>
    </xf>
    <xf numFmtId="4" fontId="50" fillId="58" borderId="20" xfId="0" applyNumberFormat="1" applyFont="1" applyFill="1" applyBorder="1" applyAlignment="1">
      <alignment vertical="top" wrapText="1"/>
    </xf>
    <xf numFmtId="4" fontId="52" fillId="28" borderId="20" xfId="0" applyNumberFormat="1" applyFont="1" applyFill="1" applyBorder="1" applyAlignment="1">
      <alignment vertical="top" wrapText="1"/>
    </xf>
    <xf numFmtId="4" fontId="53" fillId="56" borderId="2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32" fillId="16" borderId="20" xfId="0" applyFont="1" applyFill="1" applyBorder="1" applyAlignment="1">
      <alignment horizontal="center"/>
    </xf>
    <xf numFmtId="0" fontId="32" fillId="16" borderId="20" xfId="0" applyFont="1" applyFill="1" applyBorder="1" applyAlignment="1">
      <alignment vertical="top" wrapText="1"/>
    </xf>
    <xf numFmtId="0" fontId="32" fillId="59" borderId="20" xfId="0" applyFont="1" applyFill="1" applyBorder="1" applyAlignment="1">
      <alignment vertical="top" wrapText="1"/>
    </xf>
    <xf numFmtId="0" fontId="32" fillId="16" borderId="20" xfId="0" applyFont="1" applyFill="1" applyBorder="1" applyAlignment="1">
      <alignment horizontal="center" vertical="top" wrapText="1"/>
    </xf>
    <xf numFmtId="0" fontId="0" fillId="0" borderId="20" xfId="144" applyFill="1" applyBorder="1" applyAlignment="1">
      <alignment horizontal="center"/>
      <protection/>
    </xf>
    <xf numFmtId="4" fontId="0" fillId="24" borderId="20" xfId="0" applyNumberFormat="1" applyFont="1" applyFill="1" applyBorder="1" applyAlignment="1">
      <alignment vertical="top" wrapText="1"/>
    </xf>
    <xf numFmtId="4" fontId="32" fillId="24" borderId="20" xfId="0" applyNumberFormat="1" applyFont="1" applyFill="1" applyBorder="1" applyAlignment="1">
      <alignment vertical="top" wrapText="1"/>
    </xf>
    <xf numFmtId="0" fontId="54" fillId="57" borderId="22" xfId="0" applyFont="1" applyFill="1" applyBorder="1" applyAlignment="1">
      <alignment horizontal="center" vertical="top" wrapText="1"/>
    </xf>
    <xf numFmtId="0" fontId="54" fillId="57" borderId="20" xfId="0" applyFont="1" applyFill="1" applyBorder="1" applyAlignment="1">
      <alignment horizontal="center" vertical="top" wrapText="1"/>
    </xf>
    <xf numFmtId="0" fontId="54" fillId="25" borderId="20" xfId="0" applyFont="1" applyFill="1" applyBorder="1" applyAlignment="1">
      <alignment horizontal="center" vertical="top" wrapText="1"/>
    </xf>
    <xf numFmtId="0" fontId="54" fillId="15" borderId="22" xfId="0" applyFont="1" applyFill="1" applyBorder="1" applyAlignment="1">
      <alignment horizontal="center" vertical="top" wrapText="1"/>
    </xf>
    <xf numFmtId="4" fontId="55" fillId="25" borderId="20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 wrapText="1"/>
    </xf>
  </cellXfs>
  <cellStyles count="20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usgabe" xfId="75"/>
    <cellStyle name="Ausgabe 2" xfId="76"/>
    <cellStyle name="Avertissement" xfId="77"/>
    <cellStyle name="Bad" xfId="78"/>
    <cellStyle name="Berechnung" xfId="79"/>
    <cellStyle name="Berechnung 2" xfId="80"/>
    <cellStyle name="Buena" xfId="81"/>
    <cellStyle name="Calcul" xfId="82"/>
    <cellStyle name="Calculation" xfId="83"/>
    <cellStyle name="Cálculo" xfId="84"/>
    <cellStyle name="Celda de comprobación" xfId="85"/>
    <cellStyle name="Celda vinculada" xfId="86"/>
    <cellStyle name="Celkem" xfId="87"/>
    <cellStyle name="Cellule liée" xfId="88"/>
    <cellStyle name="Commentaire" xfId="89"/>
    <cellStyle name="Comma" xfId="90"/>
    <cellStyle name="Čárka 2" xfId="91"/>
    <cellStyle name="Comma [0]" xfId="92"/>
    <cellStyle name="Eingabe" xfId="93"/>
    <cellStyle name="Eingabe 2" xfId="94"/>
    <cellStyle name="Encabezado 4" xfId="95"/>
    <cellStyle name="Énfasis1 2" xfId="96"/>
    <cellStyle name="Énfasis2 2" xfId="97"/>
    <cellStyle name="Énfasis3 2" xfId="98"/>
    <cellStyle name="Énfasis4 2" xfId="99"/>
    <cellStyle name="Énfasis5 2" xfId="100"/>
    <cellStyle name="Énfasis6 2" xfId="101"/>
    <cellStyle name="Entrada" xfId="102"/>
    <cellStyle name="Entrée" xfId="103"/>
    <cellStyle name="Ergebnis" xfId="104"/>
    <cellStyle name="Ergebnis 2" xfId="105"/>
    <cellStyle name="Erklärender Text" xfId="106"/>
    <cellStyle name="Erklärender Text 2" xfId="107"/>
    <cellStyle name="Explanatory Text" xfId="108"/>
    <cellStyle name="Good" xfId="109"/>
    <cellStyle name="Gut" xfId="110"/>
    <cellStyle name="Heading 1" xfId="111"/>
    <cellStyle name="Heading 2" xfId="112"/>
    <cellStyle name="Heading 3" xfId="113"/>
    <cellStyle name="Heading 4" xfId="114"/>
    <cellStyle name="Hyperlink_N2O_Biograce_final_BioGrace_GHG_calculations_-_version_4b_-_Public_N2O sheet after Ecofys requirements" xfId="115"/>
    <cellStyle name="Hyperlink" xfId="116"/>
    <cellStyle name="Hypertextový odkaz 2" xfId="117"/>
    <cellStyle name="Check Cell" xfId="118"/>
    <cellStyle name="Chybně" xfId="119"/>
    <cellStyle name="Incorrecto" xfId="120"/>
    <cellStyle name="Input" xfId="121"/>
    <cellStyle name="Insatisfaisant" xfId="122"/>
    <cellStyle name="Komma 2" xfId="123"/>
    <cellStyle name="Komma 2 2" xfId="124"/>
    <cellStyle name="Komma 3" xfId="125"/>
    <cellStyle name="Komma 4" xfId="126"/>
    <cellStyle name="Kontrolní buňka" xfId="127"/>
    <cellStyle name="Linked Cell" xfId="128"/>
    <cellStyle name="Currency" xfId="129"/>
    <cellStyle name="Měna 2" xfId="130"/>
    <cellStyle name="Currency [0]" xfId="131"/>
    <cellStyle name="Nadpis 1" xfId="132"/>
    <cellStyle name="Nadpis 2" xfId="133"/>
    <cellStyle name="Nadpis 3" xfId="134"/>
    <cellStyle name="Nadpis 4" xfId="135"/>
    <cellStyle name="Název" xfId="136"/>
    <cellStyle name="Neutral" xfId="137"/>
    <cellStyle name="Neutrální" xfId="138"/>
    <cellStyle name="Neutre" xfId="139"/>
    <cellStyle name="Normal 2" xfId="140"/>
    <cellStyle name="Normal_Biogas pathways summary 16-09" xfId="141"/>
    <cellStyle name="Normální 10" xfId="142"/>
    <cellStyle name="Normální 11" xfId="143"/>
    <cellStyle name="normální 2" xfId="144"/>
    <cellStyle name="Normální 3" xfId="145"/>
    <cellStyle name="Normální 4" xfId="146"/>
    <cellStyle name="Normální 5" xfId="147"/>
    <cellStyle name="Normální 6" xfId="148"/>
    <cellStyle name="Normální 7" xfId="149"/>
    <cellStyle name="Normální 8" xfId="150"/>
    <cellStyle name="Normální 9" xfId="151"/>
    <cellStyle name="Notas" xfId="152"/>
    <cellStyle name="Notas 2" xfId="153"/>
    <cellStyle name="Notas 3" xfId="154"/>
    <cellStyle name="Note" xfId="155"/>
    <cellStyle name="Note 2" xfId="156"/>
    <cellStyle name="Note 3" xfId="157"/>
    <cellStyle name="Note 4" xfId="158"/>
    <cellStyle name="Note 5" xfId="159"/>
    <cellStyle name="Notiz" xfId="160"/>
    <cellStyle name="Output" xfId="161"/>
    <cellStyle name="Followed Hyperlink" xfId="162"/>
    <cellStyle name="Poznámka" xfId="163"/>
    <cellStyle name="Procent 2" xfId="164"/>
    <cellStyle name="Procent 2 2" xfId="165"/>
    <cellStyle name="Percent" xfId="166"/>
    <cellStyle name="Procenta 2" xfId="167"/>
    <cellStyle name="Propojená buňka" xfId="168"/>
    <cellStyle name="Prozent 2" xfId="169"/>
    <cellStyle name="Prozent 3" xfId="170"/>
    <cellStyle name="Prozent 4" xfId="171"/>
    <cellStyle name="Salida" xfId="172"/>
    <cellStyle name="Satisfaisant" xfId="173"/>
    <cellStyle name="Schlecht" xfId="174"/>
    <cellStyle name="Sortie" xfId="175"/>
    <cellStyle name="Správně" xfId="176"/>
    <cellStyle name="Standaard 2" xfId="177"/>
    <cellStyle name="Standard 2" xfId="178"/>
    <cellStyle name="Text upozornění" xfId="179"/>
    <cellStyle name="Texte explicatif" xfId="180"/>
    <cellStyle name="Texto de advertencia" xfId="181"/>
    <cellStyle name="Texto explicativo" xfId="182"/>
    <cellStyle name="Title" xfId="183"/>
    <cellStyle name="Title 2" xfId="184"/>
    <cellStyle name="Titre" xfId="185"/>
    <cellStyle name="Titre 1" xfId="186"/>
    <cellStyle name="Titre 2" xfId="187"/>
    <cellStyle name="Titre 3" xfId="188"/>
    <cellStyle name="Titre 4" xfId="189"/>
    <cellStyle name="Titre_BioGrace GHG calculations - version 4b - Public - modifications made during Stockholm meeting - backup" xfId="190"/>
    <cellStyle name="Título" xfId="191"/>
    <cellStyle name="Título 1" xfId="192"/>
    <cellStyle name="Título 2" xfId="193"/>
    <cellStyle name="Título 3" xfId="194"/>
    <cellStyle name="Título_10-06-18 AnH BioGrace GHG calculations - version 2.0.a" xfId="195"/>
    <cellStyle name="Total" xfId="196"/>
    <cellStyle name="Überschrift" xfId="197"/>
    <cellStyle name="Überschrift 1" xfId="198"/>
    <cellStyle name="Überschrift 2" xfId="199"/>
    <cellStyle name="Überschrift 3" xfId="200"/>
    <cellStyle name="Überschrift 4" xfId="201"/>
    <cellStyle name="Valuta 2" xfId="202"/>
    <cellStyle name="Vérification" xfId="203"/>
    <cellStyle name="Verknüpfte Zelle" xfId="204"/>
    <cellStyle name="Vstup" xfId="205"/>
    <cellStyle name="Výpočet" xfId="206"/>
    <cellStyle name="Výstup" xfId="207"/>
    <cellStyle name="Vysvětlující text" xfId="208"/>
    <cellStyle name="Währung 2" xfId="209"/>
    <cellStyle name="Währung 3" xfId="210"/>
    <cellStyle name="Warnender Text" xfId="211"/>
    <cellStyle name="Warning Text" xfId="212"/>
    <cellStyle name="Zelle überprüfen" xfId="213"/>
    <cellStyle name="Zvýraznění 1" xfId="214"/>
    <cellStyle name="Zvýraznění 2" xfId="215"/>
    <cellStyle name="Zvýraznění 3" xfId="216"/>
    <cellStyle name="Zvýraznění 4" xfId="217"/>
    <cellStyle name="Zvýraznění 5" xfId="218"/>
    <cellStyle name="Zvýraznění 6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4.140625" style="0" customWidth="1"/>
    <col min="2" max="2" width="15.140625" style="0" customWidth="1"/>
    <col min="3" max="3" width="12.28125" style="0" customWidth="1"/>
    <col min="4" max="4" width="12.28125" style="65" hidden="1" customWidth="1"/>
    <col min="5" max="5" width="19.00390625" style="0" hidden="1" customWidth="1"/>
    <col min="6" max="6" width="17.7109375" style="0" customWidth="1"/>
    <col min="7" max="7" width="20.8515625" style="0" customWidth="1"/>
    <col min="8" max="8" width="2.7109375" style="0" customWidth="1"/>
    <col min="9" max="10" width="3.28125" style="0" customWidth="1"/>
    <col min="11" max="11" width="3.7109375" style="0" customWidth="1"/>
    <col min="12" max="12" width="13.57421875" style="0" customWidth="1"/>
    <col min="13" max="13" width="15.28125" style="0" customWidth="1"/>
    <col min="14" max="14" width="11.57421875" style="0" customWidth="1"/>
    <col min="15" max="15" width="11.57421875" style="65" hidden="1" customWidth="1"/>
    <col min="16" max="16" width="18.421875" style="0" hidden="1" customWidth="1"/>
    <col min="17" max="17" width="17.57421875" style="0" customWidth="1"/>
    <col min="18" max="18" width="21.7109375" style="0" customWidth="1"/>
    <col min="21" max="21" width="4.28125" style="0" customWidth="1"/>
  </cols>
  <sheetData>
    <row r="1" spans="1:22" ht="27.75" customHeight="1">
      <c r="A1" s="6" t="s">
        <v>22</v>
      </c>
      <c r="B1" s="6" t="s">
        <v>23</v>
      </c>
      <c r="C1" s="6" t="s">
        <v>20</v>
      </c>
      <c r="D1" s="68"/>
      <c r="E1" s="6" t="s">
        <v>176</v>
      </c>
      <c r="F1" s="6" t="s">
        <v>205</v>
      </c>
      <c r="G1" s="82" t="s">
        <v>200</v>
      </c>
      <c r="L1" s="6" t="s">
        <v>22</v>
      </c>
      <c r="M1" s="14" t="s">
        <v>24</v>
      </c>
      <c r="N1" s="6" t="s">
        <v>21</v>
      </c>
      <c r="O1" s="68"/>
      <c r="P1" s="6" t="s">
        <v>183</v>
      </c>
      <c r="Q1" s="6" t="s">
        <v>203</v>
      </c>
      <c r="R1" s="82" t="s">
        <v>202</v>
      </c>
      <c r="S1" s="43"/>
      <c r="T1" s="43"/>
      <c r="U1" s="43"/>
      <c r="V1" s="43"/>
    </row>
    <row r="2" spans="1:22" ht="14.25">
      <c r="A2" s="2" t="s">
        <v>0</v>
      </c>
      <c r="B2" s="2" t="s">
        <v>9</v>
      </c>
      <c r="C2" s="23">
        <v>23.1</v>
      </c>
      <c r="D2" s="77">
        <f aca="true" t="shared" si="0" ref="D2:D9">PRODUCT(C2,1/0.073)</f>
        <v>316.4383561643836</v>
      </c>
      <c r="E2" s="76">
        <f>PRODUCT(D2,1/0.586)</f>
        <v>539.9971948197673</v>
      </c>
      <c r="F2" s="88">
        <v>541.9</v>
      </c>
      <c r="G2" s="81">
        <v>578</v>
      </c>
      <c r="H2" s="41"/>
      <c r="I2" s="41"/>
      <c r="L2" s="2" t="s">
        <v>0</v>
      </c>
      <c r="M2" s="2" t="s">
        <v>9</v>
      </c>
      <c r="N2" s="23">
        <v>19.6</v>
      </c>
      <c r="O2" s="77">
        <f>PRODUCT(N2,1/0.125)</f>
        <v>156.8</v>
      </c>
      <c r="P2" s="79">
        <f>PRODUCT(O2,1/0.546)</f>
        <v>287.1794871794872</v>
      </c>
      <c r="Q2" s="89">
        <v>288.2</v>
      </c>
      <c r="R2" s="81">
        <v>276</v>
      </c>
      <c r="S2" s="43"/>
      <c r="T2" s="43"/>
      <c r="U2" s="43"/>
      <c r="V2" s="43"/>
    </row>
    <row r="3" spans="1:22" ht="15.75" customHeight="1">
      <c r="A3" s="2" t="s">
        <v>1</v>
      </c>
      <c r="B3" s="2" t="s">
        <v>10</v>
      </c>
      <c r="C3" s="23">
        <v>23.2</v>
      </c>
      <c r="D3" s="77">
        <f t="shared" si="0"/>
        <v>317.8082191780822</v>
      </c>
      <c r="E3" s="76">
        <f aca="true" t="shared" si="1" ref="E3:E9">PRODUCT(D3,1/0.586)</f>
        <v>542.3348450137921</v>
      </c>
      <c r="F3" s="89">
        <v>544.2</v>
      </c>
      <c r="G3" s="81">
        <v>581</v>
      </c>
      <c r="H3" s="41"/>
      <c r="I3" s="41"/>
      <c r="L3" s="2" t="s">
        <v>1</v>
      </c>
      <c r="M3" s="2" t="s">
        <v>10</v>
      </c>
      <c r="N3" s="23">
        <v>19.5</v>
      </c>
      <c r="O3" s="77">
        <f aca="true" t="shared" si="2" ref="O3:O9">PRODUCT(N3,1/0.125)</f>
        <v>156</v>
      </c>
      <c r="P3" s="79">
        <f aca="true" t="shared" si="3" ref="P3:P9">PRODUCT(O3,1/0.546)</f>
        <v>285.7142857142857</v>
      </c>
      <c r="Q3" s="89">
        <v>286.7</v>
      </c>
      <c r="R3" s="81">
        <v>275</v>
      </c>
      <c r="S3" s="43"/>
      <c r="T3" s="43"/>
      <c r="U3" s="43"/>
      <c r="V3" s="43"/>
    </row>
    <row r="4" spans="1:22" ht="16.5" customHeight="1">
      <c r="A4" s="2" t="s">
        <v>2</v>
      </c>
      <c r="B4" s="2" t="s">
        <v>11</v>
      </c>
      <c r="C4" s="23">
        <v>23.2</v>
      </c>
      <c r="D4" s="77">
        <f t="shared" si="0"/>
        <v>317.8082191780822</v>
      </c>
      <c r="E4" s="76">
        <f t="shared" si="1"/>
        <v>542.3348450137921</v>
      </c>
      <c r="F4" s="89">
        <v>544.2</v>
      </c>
      <c r="G4" s="81">
        <v>581</v>
      </c>
      <c r="H4" s="41"/>
      <c r="I4" s="41"/>
      <c r="L4" s="2" t="s">
        <v>2</v>
      </c>
      <c r="M4" s="2" t="s">
        <v>11</v>
      </c>
      <c r="N4" s="23">
        <v>19</v>
      </c>
      <c r="O4" s="77">
        <f t="shared" si="2"/>
        <v>152</v>
      </c>
      <c r="P4" s="79">
        <f t="shared" si="3"/>
        <v>278.38827838827837</v>
      </c>
      <c r="Q4" s="89">
        <v>279.3</v>
      </c>
      <c r="R4" s="81">
        <v>268</v>
      </c>
      <c r="S4" s="43"/>
      <c r="T4" s="43"/>
      <c r="U4" s="43"/>
      <c r="V4" s="43"/>
    </row>
    <row r="5" spans="1:22" ht="15.75" customHeight="1">
      <c r="A5" s="2" t="s">
        <v>3</v>
      </c>
      <c r="B5" s="2" t="s">
        <v>12</v>
      </c>
      <c r="C5" s="23">
        <v>23</v>
      </c>
      <c r="D5" s="77">
        <f t="shared" si="0"/>
        <v>315.06849315068496</v>
      </c>
      <c r="E5" s="76">
        <f t="shared" si="1"/>
        <v>537.6595446257422</v>
      </c>
      <c r="F5" s="89">
        <v>539.5</v>
      </c>
      <c r="G5" s="81">
        <v>576</v>
      </c>
      <c r="H5" s="41"/>
      <c r="L5" s="2" t="s">
        <v>3</v>
      </c>
      <c r="M5" s="2" t="s">
        <v>12</v>
      </c>
      <c r="N5" s="23">
        <v>19.4</v>
      </c>
      <c r="O5" s="77">
        <f t="shared" si="2"/>
        <v>155.2</v>
      </c>
      <c r="P5" s="79">
        <f t="shared" si="3"/>
        <v>284.2490842490842</v>
      </c>
      <c r="Q5" s="89">
        <v>285.2</v>
      </c>
      <c r="R5" s="81">
        <v>273</v>
      </c>
      <c r="S5" s="43"/>
      <c r="T5" s="43"/>
      <c r="U5" s="43"/>
      <c r="V5" s="43"/>
    </row>
    <row r="6" spans="1:18" ht="15.75" customHeight="1">
      <c r="A6" s="2" t="s">
        <v>4</v>
      </c>
      <c r="B6" s="2" t="s">
        <v>13</v>
      </c>
      <c r="C6" s="23">
        <v>23.5</v>
      </c>
      <c r="D6" s="77">
        <f t="shared" si="0"/>
        <v>321.91780821917814</v>
      </c>
      <c r="E6" s="76">
        <f t="shared" si="1"/>
        <v>549.3477955958672</v>
      </c>
      <c r="F6" s="89">
        <v>551.3</v>
      </c>
      <c r="G6" s="81">
        <v>588</v>
      </c>
      <c r="H6" s="41"/>
      <c r="I6" s="41"/>
      <c r="L6" s="2" t="s">
        <v>4</v>
      </c>
      <c r="M6" s="2" t="s">
        <v>13</v>
      </c>
      <c r="N6" s="23">
        <v>19.9</v>
      </c>
      <c r="O6" s="77">
        <f t="shared" si="2"/>
        <v>159.2</v>
      </c>
      <c r="P6" s="79">
        <f t="shared" si="3"/>
        <v>291.57509157509156</v>
      </c>
      <c r="Q6" s="89">
        <v>292.6</v>
      </c>
      <c r="R6" s="81">
        <v>280</v>
      </c>
    </row>
    <row r="7" spans="1:18" ht="15" customHeight="1">
      <c r="A7" s="2" t="s">
        <v>5</v>
      </c>
      <c r="B7" s="2" t="s">
        <v>14</v>
      </c>
      <c r="C7" s="23">
        <v>23</v>
      </c>
      <c r="D7" s="77">
        <f t="shared" si="0"/>
        <v>315.06849315068496</v>
      </c>
      <c r="E7" s="76">
        <f t="shared" si="1"/>
        <v>537.6595446257422</v>
      </c>
      <c r="F7" s="89">
        <v>539.5</v>
      </c>
      <c r="G7" s="81">
        <v>576</v>
      </c>
      <c r="H7" s="41"/>
      <c r="I7" s="41"/>
      <c r="L7" s="2" t="s">
        <v>5</v>
      </c>
      <c r="M7" s="2" t="s">
        <v>14</v>
      </c>
      <c r="N7" s="23">
        <v>19.7</v>
      </c>
      <c r="O7" s="77">
        <f t="shared" si="2"/>
        <v>157.6</v>
      </c>
      <c r="P7" s="79">
        <f t="shared" si="3"/>
        <v>288.64468864468864</v>
      </c>
      <c r="Q7" s="89">
        <v>289.6</v>
      </c>
      <c r="R7" s="81">
        <v>278</v>
      </c>
    </row>
    <row r="8" spans="1:18" ht="15" customHeight="1">
      <c r="A8" s="2" t="s">
        <v>6</v>
      </c>
      <c r="B8" s="2" t="s">
        <v>15</v>
      </c>
      <c r="C8" s="23">
        <v>23.1</v>
      </c>
      <c r="D8" s="77">
        <f t="shared" si="0"/>
        <v>316.4383561643836</v>
      </c>
      <c r="E8" s="76">
        <f t="shared" si="1"/>
        <v>539.9971948197673</v>
      </c>
      <c r="F8" s="89">
        <v>541.9</v>
      </c>
      <c r="G8" s="81">
        <v>578</v>
      </c>
      <c r="H8" s="41"/>
      <c r="I8" s="41"/>
      <c r="J8" s="41"/>
      <c r="L8" s="2" t="s">
        <v>6</v>
      </c>
      <c r="M8" s="2" t="s">
        <v>15</v>
      </c>
      <c r="N8" s="23">
        <v>19.4</v>
      </c>
      <c r="O8" s="77">
        <f t="shared" si="2"/>
        <v>155.2</v>
      </c>
      <c r="P8" s="79">
        <f t="shared" si="3"/>
        <v>284.2490842490842</v>
      </c>
      <c r="Q8" s="89">
        <v>285.2</v>
      </c>
      <c r="R8" s="81">
        <v>273</v>
      </c>
    </row>
    <row r="9" spans="1:18" ht="15.75" customHeight="1">
      <c r="A9" s="2" t="s">
        <v>7</v>
      </c>
      <c r="B9" s="2" t="s">
        <v>16</v>
      </c>
      <c r="C9" s="23">
        <v>23.5</v>
      </c>
      <c r="D9" s="77">
        <f t="shared" si="0"/>
        <v>321.91780821917814</v>
      </c>
      <c r="E9" s="76">
        <f t="shared" si="1"/>
        <v>549.3477955958672</v>
      </c>
      <c r="F9" s="89">
        <v>551.3</v>
      </c>
      <c r="G9" s="81">
        <v>588</v>
      </c>
      <c r="H9" s="41"/>
      <c r="I9" s="41"/>
      <c r="L9" s="2" t="s">
        <v>7</v>
      </c>
      <c r="M9" s="2" t="s">
        <v>16</v>
      </c>
      <c r="N9" s="23">
        <v>19.7</v>
      </c>
      <c r="O9" s="77">
        <f t="shared" si="2"/>
        <v>157.6</v>
      </c>
      <c r="P9" s="79">
        <f t="shared" si="3"/>
        <v>288.64468864468864</v>
      </c>
      <c r="Q9" s="89">
        <v>289.6</v>
      </c>
      <c r="R9" s="81">
        <v>275</v>
      </c>
    </row>
    <row r="10" spans="1:16" ht="15.75" customHeight="1">
      <c r="A10" s="2" t="s">
        <v>8</v>
      </c>
      <c r="B10" s="2" t="s">
        <v>17</v>
      </c>
      <c r="C10" s="23">
        <v>29</v>
      </c>
      <c r="D10" s="77"/>
      <c r="E10" s="76"/>
      <c r="L10" s="2" t="s">
        <v>8</v>
      </c>
      <c r="M10" s="2" t="s">
        <v>17</v>
      </c>
      <c r="N10" s="23">
        <v>20</v>
      </c>
      <c r="O10" s="77"/>
      <c r="P10" s="78"/>
    </row>
    <row r="11" spans="1:18" ht="31.5">
      <c r="A11" s="2" t="s">
        <v>19</v>
      </c>
      <c r="B11" s="2" t="s">
        <v>18</v>
      </c>
      <c r="C11" s="66"/>
      <c r="D11" s="67"/>
      <c r="E11" s="69">
        <v>674.41</v>
      </c>
      <c r="F11" s="92">
        <v>674.41</v>
      </c>
      <c r="G11" s="93" t="s">
        <v>210</v>
      </c>
      <c r="L11" s="2" t="s">
        <v>19</v>
      </c>
      <c r="M11" s="2" t="s">
        <v>18</v>
      </c>
      <c r="N11" s="66"/>
      <c r="O11" s="67"/>
      <c r="P11" s="34">
        <v>295.32</v>
      </c>
      <c r="Q11" s="92">
        <v>295.32</v>
      </c>
      <c r="R11" s="93" t="s">
        <v>210</v>
      </c>
    </row>
    <row r="12" spans="1:15" ht="14.25">
      <c r="A12" s="5"/>
      <c r="B12" s="28"/>
      <c r="C12" s="29"/>
      <c r="D12" s="29"/>
      <c r="E12" s="5"/>
      <c r="M12" s="28"/>
      <c r="N12" s="27"/>
      <c r="O12" s="27"/>
    </row>
    <row r="13" spans="3:4" ht="14.25">
      <c r="C13" s="1"/>
      <c r="D13" s="1"/>
    </row>
    <row r="14" spans="1:10" ht="30.75" customHeight="1">
      <c r="A14" s="6" t="s">
        <v>22</v>
      </c>
      <c r="B14" s="6" t="s">
        <v>171</v>
      </c>
      <c r="C14" s="6" t="s">
        <v>21</v>
      </c>
      <c r="D14" s="68"/>
      <c r="E14" s="6" t="s">
        <v>182</v>
      </c>
      <c r="F14" s="6" t="s">
        <v>204</v>
      </c>
      <c r="G14" s="82" t="s">
        <v>201</v>
      </c>
      <c r="H14" s="43"/>
      <c r="I14" s="43"/>
      <c r="J14" s="43"/>
    </row>
    <row r="15" spans="1:10" ht="14.25">
      <c r="A15" s="2" t="s">
        <v>0</v>
      </c>
      <c r="B15" s="2" t="s">
        <v>9</v>
      </c>
      <c r="C15" s="23">
        <v>21.8</v>
      </c>
      <c r="D15" s="77">
        <f>PRODUCT(C15,1/0.128)</f>
        <v>170.3125</v>
      </c>
      <c r="E15" s="76">
        <f>PRODUCT(D15,1/0.595)</f>
        <v>286.23949579831935</v>
      </c>
      <c r="F15" s="89">
        <v>286.2</v>
      </c>
      <c r="G15" s="81">
        <v>279</v>
      </c>
      <c r="H15" s="43"/>
      <c r="I15" s="43"/>
      <c r="J15" s="43"/>
    </row>
    <row r="16" spans="1:17" ht="14.25">
      <c r="A16" s="2" t="s">
        <v>1</v>
      </c>
      <c r="B16" s="2" t="s">
        <v>10</v>
      </c>
      <c r="C16" s="23">
        <v>22</v>
      </c>
      <c r="D16" s="77">
        <f aca="true" t="shared" si="4" ref="D16:D22">PRODUCT(C16,1/0.128)</f>
        <v>171.875</v>
      </c>
      <c r="E16" s="76">
        <f aca="true" t="shared" si="5" ref="E16:E22">PRODUCT(D16,1/0.595)</f>
        <v>288.8655462184874</v>
      </c>
      <c r="F16" s="89">
        <v>288.8</v>
      </c>
      <c r="G16" s="81">
        <v>281</v>
      </c>
      <c r="H16" s="43"/>
      <c r="I16" s="43"/>
      <c r="J16" s="43"/>
      <c r="L16" s="80"/>
      <c r="M16" s="80"/>
      <c r="N16" s="80"/>
      <c r="O16" s="80"/>
      <c r="P16" s="80"/>
      <c r="Q16" s="80"/>
    </row>
    <row r="17" spans="1:17" ht="14.25">
      <c r="A17" s="2" t="s">
        <v>2</v>
      </c>
      <c r="B17" s="2" t="s">
        <v>11</v>
      </c>
      <c r="C17" s="23">
        <v>22.5</v>
      </c>
      <c r="D17" s="77">
        <f t="shared" si="4"/>
        <v>175.78125</v>
      </c>
      <c r="E17" s="76">
        <f t="shared" si="5"/>
        <v>295.4306722689076</v>
      </c>
      <c r="F17" s="89">
        <v>295.4</v>
      </c>
      <c r="G17" s="81">
        <v>288</v>
      </c>
      <c r="H17" s="43"/>
      <c r="I17" s="43"/>
      <c r="J17" s="43"/>
      <c r="L17" s="80"/>
      <c r="M17" s="80"/>
      <c r="N17" s="80"/>
      <c r="O17" s="80"/>
      <c r="P17" s="80"/>
      <c r="Q17" s="80"/>
    </row>
    <row r="18" spans="1:17" ht="14.25">
      <c r="A18" s="2" t="s">
        <v>3</v>
      </c>
      <c r="B18" s="2" t="s">
        <v>12</v>
      </c>
      <c r="C18" s="23">
        <v>22.1</v>
      </c>
      <c r="D18" s="77">
        <f t="shared" si="4"/>
        <v>172.65625</v>
      </c>
      <c r="E18" s="76">
        <f t="shared" si="5"/>
        <v>290.17857142857144</v>
      </c>
      <c r="F18" s="89">
        <v>290.1</v>
      </c>
      <c r="G18" s="81">
        <v>283</v>
      </c>
      <c r="H18" s="43"/>
      <c r="I18" s="43"/>
      <c r="J18" s="43"/>
      <c r="L18" s="80"/>
      <c r="M18" s="80"/>
      <c r="N18" s="80"/>
      <c r="O18" s="80"/>
      <c r="P18" s="80"/>
      <c r="Q18" s="80"/>
    </row>
    <row r="19" spans="1:17" ht="16.5" customHeight="1">
      <c r="A19" s="2" t="s">
        <v>4</v>
      </c>
      <c r="B19" s="2" t="s">
        <v>13</v>
      </c>
      <c r="C19" s="23">
        <v>22.6</v>
      </c>
      <c r="D19" s="77">
        <f t="shared" si="4"/>
        <v>176.5625</v>
      </c>
      <c r="E19" s="76">
        <f t="shared" si="5"/>
        <v>296.7436974789916</v>
      </c>
      <c r="F19" s="89">
        <v>296.7</v>
      </c>
      <c r="G19" s="81">
        <v>289</v>
      </c>
      <c r="H19" s="43"/>
      <c r="I19" s="43"/>
      <c r="J19" s="43"/>
      <c r="L19" s="80"/>
      <c r="M19" s="80"/>
      <c r="N19" s="80"/>
      <c r="O19" s="80"/>
      <c r="P19" s="80"/>
      <c r="Q19" s="80"/>
    </row>
    <row r="20" spans="1:17" ht="14.25">
      <c r="A20" s="2" t="s">
        <v>5</v>
      </c>
      <c r="B20" s="2" t="s">
        <v>14</v>
      </c>
      <c r="C20" s="23">
        <v>22.7</v>
      </c>
      <c r="D20" s="77">
        <f t="shared" si="4"/>
        <v>177.34375</v>
      </c>
      <c r="E20" s="76">
        <f t="shared" si="5"/>
        <v>298.0567226890756</v>
      </c>
      <c r="F20" s="89">
        <v>298</v>
      </c>
      <c r="G20" s="81">
        <v>290</v>
      </c>
      <c r="H20" s="43"/>
      <c r="I20" s="43"/>
      <c r="J20" s="43"/>
      <c r="L20" s="80"/>
      <c r="M20" s="80"/>
      <c r="N20" s="80"/>
      <c r="O20" s="80"/>
      <c r="P20" s="80"/>
      <c r="Q20" s="80"/>
    </row>
    <row r="21" spans="1:17" ht="18" customHeight="1">
      <c r="A21" s="2" t="s">
        <v>6</v>
      </c>
      <c r="B21" s="2" t="s">
        <v>15</v>
      </c>
      <c r="C21" s="23">
        <v>21.9</v>
      </c>
      <c r="D21" s="77">
        <f t="shared" si="4"/>
        <v>171.09375</v>
      </c>
      <c r="E21" s="76">
        <f t="shared" si="5"/>
        <v>287.55252100840335</v>
      </c>
      <c r="F21" s="89">
        <v>287.5</v>
      </c>
      <c r="G21" s="81">
        <v>280</v>
      </c>
      <c r="H21" s="43"/>
      <c r="I21" s="43"/>
      <c r="J21" s="43"/>
      <c r="L21" s="80"/>
      <c r="M21" s="80"/>
      <c r="N21" s="80"/>
      <c r="O21" s="80"/>
      <c r="P21" s="80"/>
      <c r="Q21" s="80"/>
    </row>
    <row r="22" spans="1:17" ht="15.75" customHeight="1">
      <c r="A22" s="2" t="s">
        <v>7</v>
      </c>
      <c r="B22" s="2" t="s">
        <v>16</v>
      </c>
      <c r="C22" s="23">
        <v>22.6</v>
      </c>
      <c r="D22" s="77">
        <f t="shared" si="4"/>
        <v>176.5625</v>
      </c>
      <c r="E22" s="76">
        <f t="shared" si="5"/>
        <v>296.7436974789916</v>
      </c>
      <c r="F22" s="89">
        <v>296.7</v>
      </c>
      <c r="G22" s="81">
        <v>289</v>
      </c>
      <c r="H22" s="43"/>
      <c r="I22" s="43"/>
      <c r="J22" s="43"/>
      <c r="L22" s="80"/>
      <c r="M22" s="80"/>
      <c r="N22" s="80"/>
      <c r="O22" s="80"/>
      <c r="P22" s="80"/>
      <c r="Q22" s="80"/>
    </row>
    <row r="23" spans="1:5" ht="14.25">
      <c r="A23" s="2" t="s">
        <v>8</v>
      </c>
      <c r="B23" s="2" t="s">
        <v>17</v>
      </c>
      <c r="C23" s="23">
        <v>23</v>
      </c>
      <c r="D23" s="77"/>
      <c r="E23" s="76"/>
    </row>
    <row r="24" spans="1:7" ht="31.5">
      <c r="A24" s="2" t="s">
        <v>19</v>
      </c>
      <c r="B24" s="2" t="s">
        <v>18</v>
      </c>
      <c r="C24" s="66"/>
      <c r="D24" s="67"/>
      <c r="E24" s="34">
        <v>306.77</v>
      </c>
      <c r="F24" s="92">
        <v>306.77</v>
      </c>
      <c r="G24" s="93" t="s">
        <v>210</v>
      </c>
    </row>
    <row r="25" spans="2:4" ht="14.25">
      <c r="B25" s="28"/>
      <c r="C25" s="29"/>
      <c r="D25" s="2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115" zoomScaleNormal="115" zoomScalePageLayoutView="0" workbookViewId="0" topLeftCell="A1">
      <selection activeCell="F7" sqref="F7"/>
    </sheetView>
  </sheetViews>
  <sheetFormatPr defaultColWidth="9.140625" defaultRowHeight="15"/>
  <cols>
    <col min="1" max="1" width="14.140625" style="0" customWidth="1"/>
    <col min="2" max="2" width="13.00390625" style="0" customWidth="1"/>
    <col min="3" max="3" width="12.28125" style="0" customWidth="1"/>
    <col min="4" max="4" width="19.00390625" style="0" hidden="1" customWidth="1"/>
    <col min="5" max="5" width="18.8515625" style="0" customWidth="1"/>
    <col min="6" max="6" width="20.28125" style="80" customWidth="1"/>
    <col min="8" max="8" width="5.00390625" style="0" customWidth="1"/>
    <col min="9" max="9" width="10.28125" style="0" customWidth="1"/>
    <col min="10" max="10" width="4.421875" style="0" customWidth="1"/>
    <col min="11" max="11" width="13.57421875" style="0" customWidth="1"/>
    <col min="12" max="12" width="15.28125" style="0" customWidth="1"/>
    <col min="13" max="13" width="11.140625" style="0" customWidth="1"/>
    <col min="14" max="14" width="20.57421875" style="0" hidden="1" customWidth="1"/>
    <col min="15" max="15" width="19.421875" style="0" customWidth="1"/>
    <col min="16" max="16" width="19.28125" style="0" customWidth="1"/>
    <col min="20" max="20" width="4.28125" style="0" customWidth="1"/>
  </cols>
  <sheetData>
    <row r="1" spans="1:20" ht="32.25" customHeight="1">
      <c r="A1" s="6" t="s">
        <v>22</v>
      </c>
      <c r="B1" s="6" t="s">
        <v>23</v>
      </c>
      <c r="C1" s="6" t="s">
        <v>20</v>
      </c>
      <c r="D1" s="6" t="s">
        <v>176</v>
      </c>
      <c r="E1" s="68" t="s">
        <v>205</v>
      </c>
      <c r="F1" s="82" t="s">
        <v>185</v>
      </c>
      <c r="G1" s="44"/>
      <c r="H1" s="44"/>
      <c r="I1" s="44"/>
      <c r="J1" s="44"/>
      <c r="K1" s="6" t="s">
        <v>22</v>
      </c>
      <c r="L1" s="14" t="s">
        <v>24</v>
      </c>
      <c r="M1" s="6" t="s">
        <v>21</v>
      </c>
      <c r="N1" s="6" t="s">
        <v>183</v>
      </c>
      <c r="O1" s="68" t="s">
        <v>203</v>
      </c>
      <c r="P1" s="82" t="s">
        <v>187</v>
      </c>
      <c r="Q1" s="44"/>
      <c r="R1" s="44"/>
      <c r="S1" s="44"/>
      <c r="T1" s="44"/>
    </row>
    <row r="2" spans="1:20" ht="14.25">
      <c r="A2" s="16" t="s">
        <v>143</v>
      </c>
      <c r="B2" s="17" t="s">
        <v>144</v>
      </c>
      <c r="C2" s="46">
        <v>23.42</v>
      </c>
      <c r="D2" s="36">
        <v>547.4776754406471</v>
      </c>
      <c r="E2" s="89">
        <v>549.4</v>
      </c>
      <c r="F2" s="81">
        <v>587</v>
      </c>
      <c r="G2" s="44"/>
      <c r="H2" s="44"/>
      <c r="I2" s="44"/>
      <c r="J2" s="44"/>
      <c r="K2" s="19" t="s">
        <v>143</v>
      </c>
      <c r="L2" s="20" t="s">
        <v>144</v>
      </c>
      <c r="M2" s="46">
        <v>16.24</v>
      </c>
      <c r="N2" s="36">
        <v>237.94871794871793</v>
      </c>
      <c r="O2" s="89">
        <v>238.8</v>
      </c>
      <c r="P2" s="81">
        <v>267</v>
      </c>
      <c r="Q2" s="44"/>
      <c r="R2" s="44"/>
      <c r="S2" s="44"/>
      <c r="T2" s="44"/>
    </row>
    <row r="3" spans="1:20" ht="15.75" customHeight="1">
      <c r="A3" s="16" t="s">
        <v>145</v>
      </c>
      <c r="B3" s="15" t="s">
        <v>146</v>
      </c>
      <c r="C3" s="46">
        <v>24.47</v>
      </c>
      <c r="D3" s="36">
        <v>572.0230024779092</v>
      </c>
      <c r="E3" s="89">
        <v>574</v>
      </c>
      <c r="F3" s="81">
        <v>613</v>
      </c>
      <c r="G3" s="44"/>
      <c r="H3" s="44"/>
      <c r="I3" s="44"/>
      <c r="J3" s="44"/>
      <c r="K3" s="19" t="s">
        <v>145</v>
      </c>
      <c r="L3" s="18" t="s">
        <v>146</v>
      </c>
      <c r="M3" s="46">
        <v>16.11</v>
      </c>
      <c r="N3" s="36">
        <v>236.04395604395603</v>
      </c>
      <c r="O3" s="89">
        <v>236.8</v>
      </c>
      <c r="P3" s="81">
        <v>265</v>
      </c>
      <c r="Q3" s="44"/>
      <c r="R3" s="44"/>
      <c r="S3" s="44"/>
      <c r="T3" s="44"/>
    </row>
    <row r="4" spans="1:20" ht="16.5" customHeight="1">
      <c r="A4" s="16" t="s">
        <v>147</v>
      </c>
      <c r="B4" s="17" t="s">
        <v>148</v>
      </c>
      <c r="C4" s="46">
        <v>26.85</v>
      </c>
      <c r="D4" s="36">
        <v>627.6590770957035</v>
      </c>
      <c r="E4" s="89">
        <v>629.9</v>
      </c>
      <c r="F4" s="81">
        <v>673</v>
      </c>
      <c r="G4" s="44"/>
      <c r="H4" s="44"/>
      <c r="I4" s="44"/>
      <c r="J4" s="44"/>
      <c r="K4" s="19" t="s">
        <v>147</v>
      </c>
      <c r="L4" s="20" t="s">
        <v>148</v>
      </c>
      <c r="M4" s="46">
        <v>18.16</v>
      </c>
      <c r="N4" s="36">
        <v>266.08058608058604</v>
      </c>
      <c r="O4" s="89">
        <v>267</v>
      </c>
      <c r="P4" s="81">
        <v>299</v>
      </c>
      <c r="Q4" s="44"/>
      <c r="R4" s="44"/>
      <c r="S4" s="44"/>
      <c r="T4" s="44"/>
    </row>
    <row r="5" spans="1:16" ht="15.75" customHeight="1">
      <c r="A5" s="16" t="s">
        <v>149</v>
      </c>
      <c r="B5" s="15" t="s">
        <v>150</v>
      </c>
      <c r="C5" s="46">
        <v>28.19</v>
      </c>
      <c r="D5" s="36">
        <v>658.9835896956381</v>
      </c>
      <c r="E5" s="89">
        <v>661.3</v>
      </c>
      <c r="F5" s="81">
        <v>706</v>
      </c>
      <c r="G5" s="44"/>
      <c r="H5" s="44"/>
      <c r="I5" s="44"/>
      <c r="J5" s="44"/>
      <c r="K5" s="19" t="s">
        <v>149</v>
      </c>
      <c r="L5" s="18" t="s">
        <v>150</v>
      </c>
      <c r="M5" s="46">
        <v>18.45</v>
      </c>
      <c r="N5" s="36">
        <v>270.3296703296703</v>
      </c>
      <c r="O5" s="89">
        <v>271.2</v>
      </c>
      <c r="P5" s="81">
        <v>303</v>
      </c>
    </row>
    <row r="6" spans="1:15" ht="15.75" customHeight="1">
      <c r="A6" s="2" t="s">
        <v>8</v>
      </c>
      <c r="B6" s="2" t="s">
        <v>17</v>
      </c>
      <c r="C6" s="26">
        <v>29</v>
      </c>
      <c r="D6" s="36">
        <v>677.9185562672402</v>
      </c>
      <c r="E6" s="44"/>
      <c r="G6" s="44"/>
      <c r="H6" s="44"/>
      <c r="I6" s="44"/>
      <c r="J6" s="44"/>
      <c r="K6" s="2" t="s">
        <v>8</v>
      </c>
      <c r="L6" s="2" t="s">
        <v>17</v>
      </c>
      <c r="M6" s="26">
        <v>20</v>
      </c>
      <c r="N6" s="36">
        <v>293.040293040293</v>
      </c>
      <c r="O6" s="44"/>
    </row>
    <row r="7" spans="1:16" ht="31.5">
      <c r="A7" s="2" t="s">
        <v>19</v>
      </c>
      <c r="B7" s="2" t="s">
        <v>18</v>
      </c>
      <c r="C7" s="66"/>
      <c r="D7" s="7">
        <v>674.41</v>
      </c>
      <c r="E7" s="92">
        <v>674.41</v>
      </c>
      <c r="F7" s="93" t="s">
        <v>210</v>
      </c>
      <c r="G7" s="44"/>
      <c r="H7" s="44"/>
      <c r="I7" s="44"/>
      <c r="J7" s="44"/>
      <c r="K7" s="2" t="s">
        <v>19</v>
      </c>
      <c r="L7" s="2" t="s">
        <v>18</v>
      </c>
      <c r="M7" s="66"/>
      <c r="N7" s="34" t="s">
        <v>173</v>
      </c>
      <c r="O7" s="92" t="s">
        <v>173</v>
      </c>
      <c r="P7" s="93" t="s">
        <v>210</v>
      </c>
    </row>
    <row r="8" spans="2:13" ht="15" customHeight="1">
      <c r="B8" s="33"/>
      <c r="C8" s="27"/>
      <c r="E8" s="44"/>
      <c r="G8" s="44"/>
      <c r="H8" s="44"/>
      <c r="I8" s="44"/>
      <c r="J8" s="44"/>
      <c r="L8" s="33"/>
      <c r="M8" s="27"/>
    </row>
    <row r="9" spans="7:10" ht="15.75" customHeight="1">
      <c r="G9" s="44"/>
      <c r="H9" s="44"/>
      <c r="I9" s="44"/>
      <c r="J9" s="44"/>
    </row>
    <row r="10" spans="7:10" ht="15.75" customHeight="1">
      <c r="G10" s="44"/>
      <c r="H10" s="44"/>
      <c r="I10" s="44"/>
      <c r="J10" s="44"/>
    </row>
    <row r="11" spans="1:10" ht="30.75" customHeight="1">
      <c r="A11" s="6" t="s">
        <v>22</v>
      </c>
      <c r="B11" s="6" t="s">
        <v>172</v>
      </c>
      <c r="C11" s="6" t="s">
        <v>21</v>
      </c>
      <c r="D11" s="6" t="s">
        <v>182</v>
      </c>
      <c r="E11" s="68" t="s">
        <v>204</v>
      </c>
      <c r="F11" s="82" t="s">
        <v>186</v>
      </c>
      <c r="G11" s="44"/>
      <c r="H11" s="44"/>
      <c r="I11" s="44"/>
      <c r="J11" s="44"/>
    </row>
    <row r="12" spans="1:10" ht="14.25">
      <c r="A12" s="19" t="s">
        <v>143</v>
      </c>
      <c r="B12" s="20" t="s">
        <v>144</v>
      </c>
      <c r="C12" s="46">
        <v>23.88</v>
      </c>
      <c r="D12" s="36">
        <v>313.5504201680672</v>
      </c>
      <c r="E12" s="90">
        <v>313.5</v>
      </c>
      <c r="F12" s="81">
        <v>338</v>
      </c>
      <c r="G12" s="44"/>
      <c r="H12" s="44"/>
      <c r="I12" s="44"/>
      <c r="J12" s="44"/>
    </row>
    <row r="13" spans="1:10" ht="18" customHeight="1">
      <c r="A13" s="24" t="s">
        <v>145</v>
      </c>
      <c r="B13" s="25" t="s">
        <v>146</v>
      </c>
      <c r="C13" s="46">
        <v>23.16</v>
      </c>
      <c r="D13" s="36">
        <v>304.0966386554622</v>
      </c>
      <c r="E13" s="89">
        <v>304</v>
      </c>
      <c r="F13" s="81">
        <v>328</v>
      </c>
      <c r="G13" s="44"/>
      <c r="H13" s="44"/>
      <c r="I13" s="44"/>
      <c r="J13" s="44"/>
    </row>
    <row r="14" spans="1:10" ht="14.25">
      <c r="A14" s="19" t="s">
        <v>147</v>
      </c>
      <c r="B14" s="20" t="s">
        <v>148</v>
      </c>
      <c r="C14" s="46">
        <v>23.46</v>
      </c>
      <c r="D14" s="36">
        <v>308.0357142857143</v>
      </c>
      <c r="E14" s="90">
        <v>308</v>
      </c>
      <c r="F14" s="81">
        <v>332</v>
      </c>
      <c r="G14" s="44"/>
      <c r="H14" s="44"/>
      <c r="I14" s="44"/>
      <c r="J14" s="44"/>
    </row>
    <row r="15" spans="1:10" ht="14.25">
      <c r="A15" s="19" t="s">
        <v>149</v>
      </c>
      <c r="B15" s="18" t="s">
        <v>150</v>
      </c>
      <c r="C15" s="46">
        <v>23.9</v>
      </c>
      <c r="D15" s="36">
        <v>313.81302521008405</v>
      </c>
      <c r="E15" s="90">
        <v>313.7</v>
      </c>
      <c r="F15" s="81">
        <v>339</v>
      </c>
      <c r="G15" s="44"/>
      <c r="H15" s="44"/>
      <c r="I15" s="44"/>
      <c r="J15" s="44"/>
    </row>
    <row r="16" spans="1:10" ht="14.25">
      <c r="A16" s="2" t="s">
        <v>8</v>
      </c>
      <c r="B16" s="2" t="s">
        <v>17</v>
      </c>
      <c r="C16" s="26">
        <v>23</v>
      </c>
      <c r="D16" s="36">
        <v>301.9957983193277</v>
      </c>
      <c r="E16" s="44"/>
      <c r="G16" s="44"/>
      <c r="H16" s="44"/>
      <c r="I16" s="44"/>
      <c r="J16" s="44"/>
    </row>
    <row r="17" spans="1:10" ht="31.5">
      <c r="A17" s="2" t="s">
        <v>19</v>
      </c>
      <c r="B17" s="2" t="s">
        <v>18</v>
      </c>
      <c r="C17" s="66"/>
      <c r="D17" s="34" t="s">
        <v>174</v>
      </c>
      <c r="E17" s="92" t="s">
        <v>174</v>
      </c>
      <c r="F17" s="93" t="s">
        <v>210</v>
      </c>
      <c r="G17" s="44"/>
      <c r="H17" s="44"/>
      <c r="I17" s="44"/>
      <c r="J17" s="44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85" zoomScaleNormal="85" zoomScalePageLayoutView="0" workbookViewId="0" topLeftCell="A1">
      <selection activeCell="G64" sqref="G64"/>
    </sheetView>
  </sheetViews>
  <sheetFormatPr defaultColWidth="9.140625" defaultRowHeight="15"/>
  <cols>
    <col min="1" max="1" width="18.140625" style="0" customWidth="1"/>
    <col min="2" max="2" width="23.8515625" style="0" customWidth="1"/>
    <col min="3" max="3" width="12.57421875" style="0" customWidth="1"/>
    <col min="4" max="4" width="21.8515625" style="0" hidden="1" customWidth="1"/>
    <col min="5" max="5" width="18.421875" style="0" customWidth="1"/>
    <col min="6" max="6" width="20.8515625" style="0" customWidth="1"/>
    <col min="7" max="7" width="8.421875" style="0" customWidth="1"/>
    <col min="8" max="8" width="10.28125" style="0" customWidth="1"/>
    <col min="10" max="10" width="6.7109375" style="0" customWidth="1"/>
    <col min="11" max="11" width="13.57421875" style="0" customWidth="1"/>
    <col min="12" max="12" width="23.00390625" style="0" customWidth="1"/>
    <col min="13" max="13" width="11.7109375" style="0" customWidth="1"/>
    <col min="14" max="14" width="22.7109375" style="0" hidden="1" customWidth="1"/>
    <col min="15" max="15" width="19.7109375" style="0" customWidth="1"/>
    <col min="16" max="16" width="21.7109375" style="0" customWidth="1"/>
  </cols>
  <sheetData>
    <row r="1" spans="1:19" ht="31.5" customHeight="1">
      <c r="A1" s="6" t="s">
        <v>22</v>
      </c>
      <c r="B1" s="6" t="s">
        <v>23</v>
      </c>
      <c r="C1" s="6" t="s">
        <v>20</v>
      </c>
      <c r="D1" s="6" t="s">
        <v>176</v>
      </c>
      <c r="E1" s="68" t="s">
        <v>205</v>
      </c>
      <c r="F1" s="82" t="s">
        <v>200</v>
      </c>
      <c r="G1" s="45"/>
      <c r="H1" s="45"/>
      <c r="I1" s="45"/>
      <c r="K1" s="6" t="s">
        <v>22</v>
      </c>
      <c r="L1" s="14" t="s">
        <v>24</v>
      </c>
      <c r="M1" s="68" t="s">
        <v>21</v>
      </c>
      <c r="N1" s="68" t="s">
        <v>177</v>
      </c>
      <c r="O1" s="68" t="s">
        <v>203</v>
      </c>
      <c r="P1" s="82" t="s">
        <v>202</v>
      </c>
      <c r="Q1" s="45"/>
      <c r="R1" s="45"/>
      <c r="S1" s="45"/>
    </row>
    <row r="2" spans="1:19" ht="14.25">
      <c r="A2" s="53" t="s">
        <v>119</v>
      </c>
      <c r="B2" s="55" t="s">
        <v>120</v>
      </c>
      <c r="C2" s="46">
        <v>24.4</v>
      </c>
      <c r="D2" s="63">
        <v>570.3866473420917</v>
      </c>
      <c r="E2" s="88">
        <v>572.4</v>
      </c>
      <c r="F2" s="81">
        <v>570</v>
      </c>
      <c r="G2" s="45"/>
      <c r="H2" s="45"/>
      <c r="I2" s="45"/>
      <c r="K2" s="59" t="s">
        <v>119</v>
      </c>
      <c r="L2" s="58" t="s">
        <v>120</v>
      </c>
      <c r="M2" s="46">
        <v>19.51</v>
      </c>
      <c r="N2" s="64">
        <v>285.8608058608059</v>
      </c>
      <c r="O2" s="88">
        <v>286.8</v>
      </c>
      <c r="P2" s="81">
        <v>286</v>
      </c>
      <c r="Q2" s="45"/>
      <c r="R2" s="45"/>
      <c r="S2" s="45"/>
    </row>
    <row r="3" spans="1:19" ht="15.75" customHeight="1">
      <c r="A3" s="53" t="s">
        <v>123</v>
      </c>
      <c r="B3" s="55" t="s">
        <v>124</v>
      </c>
      <c r="C3" s="46">
        <v>24</v>
      </c>
      <c r="D3" s="63">
        <v>561.0360465659919</v>
      </c>
      <c r="E3" s="88">
        <v>563</v>
      </c>
      <c r="F3" s="81">
        <v>563</v>
      </c>
      <c r="G3" s="45"/>
      <c r="H3" s="45"/>
      <c r="I3" s="45"/>
      <c r="K3" s="59" t="s">
        <v>123</v>
      </c>
      <c r="L3" s="58" t="s">
        <v>124</v>
      </c>
      <c r="M3" s="46">
        <v>18.59</v>
      </c>
      <c r="N3" s="64">
        <v>287.032967032967</v>
      </c>
      <c r="O3" s="88">
        <v>273.3</v>
      </c>
      <c r="P3" s="81">
        <v>272</v>
      </c>
      <c r="Q3" s="45"/>
      <c r="R3" s="45"/>
      <c r="S3" s="45"/>
    </row>
    <row r="4" spans="1:19" ht="16.5" customHeight="1">
      <c r="A4" s="53" t="s">
        <v>121</v>
      </c>
      <c r="B4" s="55" t="s">
        <v>122</v>
      </c>
      <c r="C4" s="46">
        <v>25.43</v>
      </c>
      <c r="D4" s="63">
        <v>594.464444340549</v>
      </c>
      <c r="E4" s="88">
        <v>596.5</v>
      </c>
      <c r="F4" s="81">
        <v>594</v>
      </c>
      <c r="G4" s="45"/>
      <c r="H4" s="45"/>
      <c r="I4" s="45"/>
      <c r="K4" s="59" t="s">
        <v>121</v>
      </c>
      <c r="L4" s="58" t="s">
        <v>122</v>
      </c>
      <c r="M4" s="46">
        <v>19.13</v>
      </c>
      <c r="N4" s="64">
        <v>280.2930402930403</v>
      </c>
      <c r="O4" s="88">
        <v>281.2</v>
      </c>
      <c r="P4" s="81">
        <v>280</v>
      </c>
      <c r="Q4" s="45"/>
      <c r="R4" s="45"/>
      <c r="S4" s="45"/>
    </row>
    <row r="5" spans="1:19" ht="15.75" customHeight="1">
      <c r="A5" s="53" t="s">
        <v>133</v>
      </c>
      <c r="B5" s="55" t="s">
        <v>134</v>
      </c>
      <c r="C5" s="46">
        <v>25.54</v>
      </c>
      <c r="D5" s="63">
        <v>597.0358595539764</v>
      </c>
      <c r="E5" s="88">
        <v>599.1</v>
      </c>
      <c r="F5" s="81">
        <v>596</v>
      </c>
      <c r="G5" s="45"/>
      <c r="H5" s="45"/>
      <c r="I5" s="45"/>
      <c r="K5" s="59" t="s">
        <v>133</v>
      </c>
      <c r="L5" s="58" t="s">
        <v>134</v>
      </c>
      <c r="M5" s="46">
        <v>19.87</v>
      </c>
      <c r="N5" s="64">
        <v>291.13553113553115</v>
      </c>
      <c r="O5" s="88">
        <v>292.1</v>
      </c>
      <c r="P5" s="81">
        <v>291</v>
      </c>
      <c r="Q5" s="45"/>
      <c r="R5" s="45"/>
      <c r="S5" s="45"/>
    </row>
    <row r="6" spans="1:19" ht="15.75" customHeight="1">
      <c r="A6" s="53" t="s">
        <v>115</v>
      </c>
      <c r="B6" s="55" t="s">
        <v>116</v>
      </c>
      <c r="C6" s="46">
        <v>24.65</v>
      </c>
      <c r="D6" s="63">
        <v>576.2307728271542</v>
      </c>
      <c r="E6" s="88">
        <v>578.2</v>
      </c>
      <c r="F6" s="81">
        <v>576</v>
      </c>
      <c r="G6" s="45"/>
      <c r="H6" s="45"/>
      <c r="K6" s="59" t="s">
        <v>115</v>
      </c>
      <c r="L6" s="58" t="s">
        <v>116</v>
      </c>
      <c r="M6" s="46">
        <v>19.36</v>
      </c>
      <c r="N6" s="64">
        <v>283.6630036630036</v>
      </c>
      <c r="O6" s="88">
        <v>284.6</v>
      </c>
      <c r="P6" s="81">
        <v>284</v>
      </c>
      <c r="Q6" s="45"/>
      <c r="R6" s="45"/>
      <c r="S6" s="45"/>
    </row>
    <row r="7" spans="1:19" ht="15" customHeight="1">
      <c r="A7" s="53" t="s">
        <v>127</v>
      </c>
      <c r="B7" s="55" t="s">
        <v>128</v>
      </c>
      <c r="C7" s="46">
        <v>21.32</v>
      </c>
      <c r="D7" s="63">
        <v>498.3870213661229</v>
      </c>
      <c r="E7" s="88">
        <v>500.1</v>
      </c>
      <c r="F7" s="81">
        <v>498</v>
      </c>
      <c r="G7" s="45"/>
      <c r="H7" s="45"/>
      <c r="I7" s="45"/>
      <c r="K7" s="59" t="s">
        <v>127</v>
      </c>
      <c r="L7" s="58" t="s">
        <v>128</v>
      </c>
      <c r="M7" s="46">
        <v>18.61</v>
      </c>
      <c r="N7" s="64">
        <v>272.67399267399264</v>
      </c>
      <c r="O7" s="88">
        <v>273.6</v>
      </c>
      <c r="P7" s="81">
        <v>273</v>
      </c>
      <c r="Q7" s="45"/>
      <c r="R7" s="45"/>
      <c r="S7" s="45"/>
    </row>
    <row r="8" spans="1:19" ht="15" customHeight="1">
      <c r="A8" s="53" t="s">
        <v>135</v>
      </c>
      <c r="B8" s="55" t="s">
        <v>136</v>
      </c>
      <c r="C8" s="46">
        <v>24.08</v>
      </c>
      <c r="D8" s="63">
        <v>562.9061667212119</v>
      </c>
      <c r="E8" s="88">
        <v>564.9</v>
      </c>
      <c r="F8" s="81">
        <v>562</v>
      </c>
      <c r="G8" s="45"/>
      <c r="H8" s="45"/>
      <c r="I8" s="45"/>
      <c r="K8" s="59" t="s">
        <v>135</v>
      </c>
      <c r="L8" s="58" t="s">
        <v>136</v>
      </c>
      <c r="M8" s="46">
        <v>20.55</v>
      </c>
      <c r="N8" s="64">
        <v>301.0989010989011</v>
      </c>
      <c r="O8" s="91">
        <v>302.1</v>
      </c>
      <c r="P8" s="81">
        <v>301</v>
      </c>
      <c r="Q8" s="45"/>
      <c r="R8" s="45"/>
      <c r="S8" s="45"/>
    </row>
    <row r="9" spans="1:19" ht="15" customHeight="1">
      <c r="A9" s="53" t="s">
        <v>129</v>
      </c>
      <c r="B9" s="55" t="s">
        <v>130</v>
      </c>
      <c r="C9" s="46">
        <v>28.25</v>
      </c>
      <c r="D9" s="63">
        <v>660.386179812053</v>
      </c>
      <c r="E9" s="88">
        <v>662.7</v>
      </c>
      <c r="F9" s="81">
        <v>660</v>
      </c>
      <c r="G9" s="45"/>
      <c r="H9" s="45"/>
      <c r="I9" s="45"/>
      <c r="K9" s="59" t="s">
        <v>129</v>
      </c>
      <c r="L9" s="58" t="s">
        <v>130</v>
      </c>
      <c r="M9" s="46">
        <v>19.57</v>
      </c>
      <c r="N9" s="64">
        <v>286.7399267399267</v>
      </c>
      <c r="O9" s="88">
        <v>287.7</v>
      </c>
      <c r="P9" s="81">
        <v>287</v>
      </c>
      <c r="Q9" s="45"/>
      <c r="R9" s="45"/>
      <c r="S9" s="45"/>
    </row>
    <row r="10" spans="1:19" ht="15" customHeight="1">
      <c r="A10" s="53" t="s">
        <v>139</v>
      </c>
      <c r="B10" s="55" t="s">
        <v>140</v>
      </c>
      <c r="C10" s="46">
        <v>21.79</v>
      </c>
      <c r="D10" s="63">
        <v>509.37397727804023</v>
      </c>
      <c r="E10" s="88">
        <v>511.2</v>
      </c>
      <c r="F10" s="81">
        <v>509</v>
      </c>
      <c r="G10" s="45"/>
      <c r="H10" s="45"/>
      <c r="I10" s="45"/>
      <c r="K10" s="59" t="s">
        <v>139</v>
      </c>
      <c r="L10" s="58" t="s">
        <v>140</v>
      </c>
      <c r="M10" s="46">
        <v>17.94</v>
      </c>
      <c r="N10" s="64">
        <v>262.8571428571429</v>
      </c>
      <c r="O10" s="88">
        <v>263.7</v>
      </c>
      <c r="P10" s="81">
        <v>263</v>
      </c>
      <c r="Q10" s="45"/>
      <c r="R10" s="45"/>
      <c r="S10" s="45"/>
    </row>
    <row r="11" spans="1:19" ht="15" customHeight="1">
      <c r="A11" s="53" t="s">
        <v>141</v>
      </c>
      <c r="B11" s="55" t="s">
        <v>142</v>
      </c>
      <c r="C11" s="46">
        <v>23.74</v>
      </c>
      <c r="D11" s="63">
        <v>660.386179812053</v>
      </c>
      <c r="E11" s="88">
        <v>556.9</v>
      </c>
      <c r="F11" s="81">
        <v>554</v>
      </c>
      <c r="G11" s="45"/>
      <c r="H11" s="45"/>
      <c r="I11" s="45"/>
      <c r="K11" s="59" t="s">
        <v>141</v>
      </c>
      <c r="L11" s="58" t="s">
        <v>142</v>
      </c>
      <c r="M11" s="46">
        <v>24.88</v>
      </c>
      <c r="N11" s="64">
        <v>364.5421245421245</v>
      </c>
      <c r="O11" s="91">
        <v>365.8</v>
      </c>
      <c r="P11" s="81">
        <v>365</v>
      </c>
      <c r="Q11" s="45"/>
      <c r="R11" s="45"/>
      <c r="S11" s="45"/>
    </row>
    <row r="12" spans="1:19" ht="15" customHeight="1">
      <c r="A12" s="53" t="s">
        <v>117</v>
      </c>
      <c r="B12" s="55" t="s">
        <v>118</v>
      </c>
      <c r="C12" s="46">
        <v>22.19</v>
      </c>
      <c r="D12" s="63">
        <v>518.7245780541401</v>
      </c>
      <c r="E12" s="88">
        <v>520.5</v>
      </c>
      <c r="F12" s="81">
        <v>518</v>
      </c>
      <c r="G12" s="45"/>
      <c r="H12" s="45"/>
      <c r="I12" s="45"/>
      <c r="K12" s="59" t="s">
        <v>117</v>
      </c>
      <c r="L12" s="58" t="s">
        <v>118</v>
      </c>
      <c r="M12" s="46">
        <v>19.24</v>
      </c>
      <c r="N12" s="64">
        <v>281.90476190476187</v>
      </c>
      <c r="O12" s="88">
        <v>282.9</v>
      </c>
      <c r="P12" s="81">
        <v>282</v>
      </c>
      <c r="Q12" s="45"/>
      <c r="R12" s="45"/>
      <c r="S12" s="45"/>
    </row>
    <row r="13" spans="1:19" ht="15" customHeight="1">
      <c r="A13" s="53" t="s">
        <v>111</v>
      </c>
      <c r="B13" s="55" t="s">
        <v>112</v>
      </c>
      <c r="C13" s="46">
        <v>24.6</v>
      </c>
      <c r="D13" s="63">
        <v>575.0619477301417</v>
      </c>
      <c r="E13" s="88">
        <v>577.1</v>
      </c>
      <c r="F13" s="81">
        <v>574</v>
      </c>
      <c r="G13" s="45"/>
      <c r="H13" s="45"/>
      <c r="I13" s="45"/>
      <c r="K13" s="59" t="s">
        <v>111</v>
      </c>
      <c r="L13" s="58" t="s">
        <v>112</v>
      </c>
      <c r="M13" s="46">
        <v>19.2</v>
      </c>
      <c r="N13" s="64">
        <v>281.3186813186813</v>
      </c>
      <c r="O13" s="88">
        <v>282.3</v>
      </c>
      <c r="P13" s="81">
        <v>281</v>
      </c>
      <c r="Q13" s="45"/>
      <c r="R13" s="45"/>
      <c r="S13" s="45"/>
    </row>
    <row r="14" spans="1:19" ht="15" customHeight="1">
      <c r="A14" s="53" t="s">
        <v>125</v>
      </c>
      <c r="B14" s="55" t="s">
        <v>126</v>
      </c>
      <c r="C14" s="46">
        <v>25.97</v>
      </c>
      <c r="D14" s="63">
        <v>602.8799850390388</v>
      </c>
      <c r="E14" s="88">
        <v>609.2</v>
      </c>
      <c r="F14" s="81">
        <v>602</v>
      </c>
      <c r="G14" s="45"/>
      <c r="H14" s="45"/>
      <c r="I14" s="45"/>
      <c r="K14" s="59" t="s">
        <v>125</v>
      </c>
      <c r="L14" s="58" t="s">
        <v>126</v>
      </c>
      <c r="M14" s="46">
        <v>18.65</v>
      </c>
      <c r="N14" s="64">
        <v>287.9120879120879</v>
      </c>
      <c r="O14" s="88">
        <v>274.2</v>
      </c>
      <c r="P14" s="81">
        <v>288</v>
      </c>
      <c r="Q14" s="45"/>
      <c r="R14" s="45"/>
      <c r="S14" s="45"/>
    </row>
    <row r="15" spans="1:19" ht="15" customHeight="1">
      <c r="A15" s="53" t="s">
        <v>113</v>
      </c>
      <c r="B15" s="56" t="s">
        <v>114</v>
      </c>
      <c r="C15" s="46">
        <v>25.5</v>
      </c>
      <c r="D15" s="63">
        <v>596.1007994763664</v>
      </c>
      <c r="E15" s="88">
        <v>598.2</v>
      </c>
      <c r="F15" s="81">
        <v>598</v>
      </c>
      <c r="G15" s="45"/>
      <c r="H15" s="45"/>
      <c r="I15" s="45"/>
      <c r="K15" s="59" t="s">
        <v>113</v>
      </c>
      <c r="L15" s="60" t="s">
        <v>114</v>
      </c>
      <c r="M15" s="46">
        <v>19.82</v>
      </c>
      <c r="N15" s="64">
        <v>290.4029304029304</v>
      </c>
      <c r="O15" s="88">
        <v>291.4</v>
      </c>
      <c r="P15" s="81">
        <v>290</v>
      </c>
      <c r="Q15" s="45"/>
      <c r="R15" s="45"/>
      <c r="S15" s="45"/>
    </row>
    <row r="16" spans="1:19" ht="15" customHeight="1">
      <c r="A16" s="53" t="s">
        <v>137</v>
      </c>
      <c r="B16" s="55" t="s">
        <v>138</v>
      </c>
      <c r="C16" s="46">
        <v>24.02</v>
      </c>
      <c r="D16" s="63">
        <v>561.5035766047969</v>
      </c>
      <c r="E16" s="88">
        <v>563.5</v>
      </c>
      <c r="F16" s="81">
        <v>561</v>
      </c>
      <c r="G16" s="45"/>
      <c r="H16" s="45"/>
      <c r="I16" s="45"/>
      <c r="K16" s="59" t="s">
        <v>137</v>
      </c>
      <c r="L16" s="58" t="s">
        <v>138</v>
      </c>
      <c r="M16" s="46">
        <v>27.17</v>
      </c>
      <c r="N16" s="64">
        <v>398.09523809523813</v>
      </c>
      <c r="O16" s="91">
        <v>399.4</v>
      </c>
      <c r="P16" s="81">
        <v>398</v>
      </c>
      <c r="Q16" s="45"/>
      <c r="R16" s="45"/>
      <c r="S16" s="45"/>
    </row>
    <row r="17" spans="1:19" ht="15" customHeight="1" thickBot="1">
      <c r="A17" s="54" t="s">
        <v>131</v>
      </c>
      <c r="B17" s="57" t="s">
        <v>132</v>
      </c>
      <c r="C17" s="46">
        <v>26.56</v>
      </c>
      <c r="D17" s="63">
        <v>620.879891533031</v>
      </c>
      <c r="E17" s="88">
        <v>623</v>
      </c>
      <c r="F17" s="81">
        <v>620</v>
      </c>
      <c r="G17" s="45"/>
      <c r="H17" s="45"/>
      <c r="I17" s="45"/>
      <c r="K17" s="62" t="s">
        <v>131</v>
      </c>
      <c r="L17" s="61" t="s">
        <v>132</v>
      </c>
      <c r="M17" s="46">
        <v>25.47</v>
      </c>
      <c r="N17" s="64">
        <v>373.18681318681314</v>
      </c>
      <c r="O17" s="91">
        <v>374.5</v>
      </c>
      <c r="P17" s="81">
        <v>373</v>
      </c>
      <c r="Q17" s="45"/>
      <c r="R17" s="45"/>
      <c r="S17" s="45"/>
    </row>
    <row r="18" spans="1:19" ht="15.75" customHeight="1">
      <c r="A18" s="2" t="s">
        <v>8</v>
      </c>
      <c r="B18" s="2" t="s">
        <v>17</v>
      </c>
      <c r="C18" s="13">
        <v>29</v>
      </c>
      <c r="D18" s="36">
        <v>677.9185562672402</v>
      </c>
      <c r="F18" s="45"/>
      <c r="G18" s="45"/>
      <c r="H18" s="45"/>
      <c r="I18" s="45"/>
      <c r="K18" s="2" t="s">
        <v>8</v>
      </c>
      <c r="L18" s="2" t="s">
        <v>17</v>
      </c>
      <c r="M18" s="13">
        <v>20</v>
      </c>
      <c r="N18" s="36">
        <v>293.040293040293</v>
      </c>
      <c r="P18" s="45"/>
      <c r="Q18" s="45"/>
      <c r="R18" s="45"/>
      <c r="S18" s="45"/>
    </row>
    <row r="19" spans="1:19" ht="30.75" customHeight="1">
      <c r="A19" s="2" t="s">
        <v>19</v>
      </c>
      <c r="B19" s="2" t="s">
        <v>18</v>
      </c>
      <c r="C19" s="66"/>
      <c r="D19" s="7">
        <v>674.41</v>
      </c>
      <c r="E19" s="92">
        <v>674.41</v>
      </c>
      <c r="F19" s="93" t="s">
        <v>210</v>
      </c>
      <c r="G19" s="45"/>
      <c r="H19" s="45"/>
      <c r="I19" s="45"/>
      <c r="K19" s="2" t="s">
        <v>19</v>
      </c>
      <c r="L19" s="2" t="s">
        <v>18</v>
      </c>
      <c r="M19" s="66"/>
      <c r="N19" s="34" t="s">
        <v>173</v>
      </c>
      <c r="O19" s="92" t="s">
        <v>173</v>
      </c>
      <c r="P19" s="93" t="s">
        <v>210</v>
      </c>
      <c r="Q19" s="45"/>
      <c r="R19" s="45"/>
      <c r="S19" s="45"/>
    </row>
    <row r="20" spans="1:19" ht="14.25">
      <c r="A20" s="5"/>
      <c r="B20" s="5"/>
      <c r="C20" s="30"/>
      <c r="D20" s="5"/>
      <c r="F20" s="45"/>
      <c r="G20" s="45"/>
      <c r="H20" s="45"/>
      <c r="I20" s="45"/>
      <c r="M20" s="1"/>
      <c r="P20" s="45"/>
      <c r="Q20" s="45"/>
      <c r="R20" s="45"/>
      <c r="S20" s="45"/>
    </row>
    <row r="21" spans="6:19" ht="14.25">
      <c r="F21" s="45"/>
      <c r="G21" s="45"/>
      <c r="H21" s="45"/>
      <c r="I21" s="45"/>
      <c r="P21" s="45"/>
      <c r="Q21" s="45"/>
      <c r="R21" s="45"/>
      <c r="S21" s="45"/>
    </row>
    <row r="22" spans="6:19" ht="14.25">
      <c r="F22" s="45"/>
      <c r="G22" s="45"/>
      <c r="H22" s="45"/>
      <c r="I22" s="45"/>
      <c r="P22" s="45"/>
      <c r="Q22" s="45"/>
      <c r="R22" s="45"/>
      <c r="S22" s="45"/>
    </row>
    <row r="23" spans="1:19" ht="28.5">
      <c r="A23" s="6" t="s">
        <v>22</v>
      </c>
      <c r="B23" s="14" t="s">
        <v>170</v>
      </c>
      <c r="C23" s="68" t="s">
        <v>21</v>
      </c>
      <c r="D23" s="68" t="s">
        <v>178</v>
      </c>
      <c r="E23" s="68" t="s">
        <v>204</v>
      </c>
      <c r="F23" s="82" t="s">
        <v>201</v>
      </c>
      <c r="G23" s="45"/>
      <c r="H23" s="45"/>
      <c r="I23" s="45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14.25">
      <c r="A24" s="59" t="s">
        <v>119</v>
      </c>
      <c r="B24" s="58" t="s">
        <v>120</v>
      </c>
      <c r="C24" s="46">
        <v>20.84</v>
      </c>
      <c r="D24" s="76">
        <v>273.6344537815126</v>
      </c>
      <c r="E24" s="88">
        <v>273.6</v>
      </c>
      <c r="F24" s="81">
        <v>274</v>
      </c>
      <c r="G24" s="45"/>
      <c r="H24" s="45"/>
      <c r="I24" s="45"/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14.25">
      <c r="A25" s="59" t="s">
        <v>123</v>
      </c>
      <c r="B25" s="58" t="s">
        <v>124</v>
      </c>
      <c r="C25" s="46">
        <v>22.77</v>
      </c>
      <c r="D25" s="76">
        <v>298.97584033613447</v>
      </c>
      <c r="E25" s="88">
        <v>298.9</v>
      </c>
      <c r="F25" s="81">
        <v>299</v>
      </c>
      <c r="G25" s="45"/>
      <c r="H25" s="45"/>
      <c r="I25" s="45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4.25">
      <c r="A26" s="59" t="s">
        <v>121</v>
      </c>
      <c r="B26" s="58" t="s">
        <v>122</v>
      </c>
      <c r="C26" s="46">
        <v>22.51</v>
      </c>
      <c r="D26" s="76">
        <v>295.56197478991595</v>
      </c>
      <c r="E26" s="88">
        <v>295.5</v>
      </c>
      <c r="F26" s="81">
        <v>296</v>
      </c>
      <c r="G26" s="45"/>
      <c r="H26" s="45"/>
      <c r="I26" s="45"/>
      <c r="K26" s="80"/>
      <c r="L26" s="80"/>
      <c r="M26" s="80"/>
      <c r="N26" s="80"/>
      <c r="O26" s="80"/>
      <c r="P26" s="80"/>
      <c r="Q26" s="80"/>
      <c r="R26" s="80"/>
      <c r="S26" s="80"/>
    </row>
    <row r="27" spans="1:19" ht="14.25">
      <c r="A27" s="59" t="s">
        <v>133</v>
      </c>
      <c r="B27" s="58" t="s">
        <v>134</v>
      </c>
      <c r="C27" s="46">
        <v>22.75</v>
      </c>
      <c r="D27" s="76">
        <v>298.7132352941176</v>
      </c>
      <c r="E27" s="88">
        <v>298.6</v>
      </c>
      <c r="F27" s="81">
        <v>299</v>
      </c>
      <c r="G27" s="45"/>
      <c r="H27" s="45"/>
      <c r="I27" s="45"/>
      <c r="K27" s="80"/>
      <c r="L27" s="80"/>
      <c r="M27" s="80"/>
      <c r="N27" s="80"/>
      <c r="O27" s="80"/>
      <c r="P27" s="80"/>
      <c r="Q27" s="80"/>
      <c r="R27" s="80"/>
      <c r="S27" s="80"/>
    </row>
    <row r="28" spans="1:19" ht="14.25">
      <c r="A28" s="59" t="s">
        <v>115</v>
      </c>
      <c r="B28" s="58" t="s">
        <v>116</v>
      </c>
      <c r="C28" s="46">
        <v>22.47</v>
      </c>
      <c r="D28" s="76">
        <v>295.0367647058824</v>
      </c>
      <c r="E28" s="88">
        <v>295</v>
      </c>
      <c r="F28" s="81">
        <v>295</v>
      </c>
      <c r="G28" s="45"/>
      <c r="H28" s="45"/>
      <c r="I28" s="45"/>
      <c r="K28" s="80"/>
      <c r="L28" s="80"/>
      <c r="M28" s="80"/>
      <c r="N28" s="80"/>
      <c r="O28" s="80"/>
      <c r="P28" s="80"/>
      <c r="Q28" s="80"/>
      <c r="R28" s="80"/>
      <c r="S28" s="80"/>
    </row>
    <row r="29" spans="1:19" ht="14.25">
      <c r="A29" s="59" t="s">
        <v>127</v>
      </c>
      <c r="B29" s="58" t="s">
        <v>128</v>
      </c>
      <c r="C29" s="46">
        <v>19.8</v>
      </c>
      <c r="D29" s="76">
        <v>259.97899159663865</v>
      </c>
      <c r="E29" s="88">
        <v>259.9</v>
      </c>
      <c r="F29" s="81">
        <v>260</v>
      </c>
      <c r="K29" s="80"/>
      <c r="L29" s="80"/>
      <c r="M29" s="80"/>
      <c r="N29" s="80"/>
      <c r="O29" s="80"/>
      <c r="P29" s="80"/>
      <c r="Q29" s="80"/>
      <c r="R29" s="80"/>
      <c r="S29" s="80"/>
    </row>
    <row r="30" spans="1:19" ht="14.25">
      <c r="A30" s="59" t="s">
        <v>135</v>
      </c>
      <c r="B30" s="58" t="s">
        <v>136</v>
      </c>
      <c r="C30" s="46">
        <v>21.59</v>
      </c>
      <c r="D30" s="76">
        <v>283.4821428571429</v>
      </c>
      <c r="E30" s="88">
        <v>283.4</v>
      </c>
      <c r="F30" s="81">
        <v>283</v>
      </c>
      <c r="K30" s="80"/>
      <c r="L30" s="80"/>
      <c r="M30" s="80"/>
      <c r="N30" s="80"/>
      <c r="O30" s="80"/>
      <c r="P30" s="80"/>
      <c r="Q30" s="80"/>
      <c r="R30" s="80"/>
      <c r="S30" s="80"/>
    </row>
    <row r="31" spans="1:19" ht="14.25">
      <c r="A31" s="59" t="s">
        <v>129</v>
      </c>
      <c r="B31" s="58" t="s">
        <v>130</v>
      </c>
      <c r="C31" s="46">
        <v>22.33</v>
      </c>
      <c r="D31" s="76">
        <v>293.1985294117647</v>
      </c>
      <c r="E31" s="88">
        <v>293.1</v>
      </c>
      <c r="F31" s="81">
        <v>293</v>
      </c>
      <c r="K31" s="80"/>
      <c r="L31" s="80"/>
      <c r="M31" s="80"/>
      <c r="N31" s="80"/>
      <c r="O31" s="80"/>
      <c r="P31" s="80"/>
      <c r="Q31" s="80"/>
      <c r="R31" s="80"/>
      <c r="S31" s="80"/>
    </row>
    <row r="32" spans="1:19" ht="14.25">
      <c r="A32" s="59" t="s">
        <v>139</v>
      </c>
      <c r="B32" s="58" t="s">
        <v>140</v>
      </c>
      <c r="C32" s="46">
        <v>22.05</v>
      </c>
      <c r="D32" s="76">
        <v>289.5220588235294</v>
      </c>
      <c r="E32" s="88">
        <v>289.5</v>
      </c>
      <c r="F32" s="81">
        <v>290</v>
      </c>
      <c r="K32" s="80"/>
      <c r="L32" s="80"/>
      <c r="M32" s="80"/>
      <c r="N32" s="80"/>
      <c r="O32" s="80"/>
      <c r="P32" s="80"/>
      <c r="Q32" s="80"/>
      <c r="R32" s="80"/>
      <c r="S32" s="80"/>
    </row>
    <row r="33" spans="1:19" ht="14.25">
      <c r="A33" s="59" t="s">
        <v>141</v>
      </c>
      <c r="B33" s="58" t="s">
        <v>142</v>
      </c>
      <c r="C33" s="46">
        <v>22.83</v>
      </c>
      <c r="D33" s="76">
        <v>299.7636554621849</v>
      </c>
      <c r="E33" s="88">
        <v>299.7</v>
      </c>
      <c r="F33" s="81">
        <v>300</v>
      </c>
      <c r="K33" s="80"/>
      <c r="L33" s="80"/>
      <c r="M33" s="80"/>
      <c r="N33" s="80"/>
      <c r="O33" s="80"/>
      <c r="P33" s="80"/>
      <c r="Q33" s="80"/>
      <c r="R33" s="80"/>
      <c r="S33" s="80"/>
    </row>
    <row r="34" spans="1:19" ht="14.25">
      <c r="A34" s="59" t="s">
        <v>117</v>
      </c>
      <c r="B34" s="58" t="s">
        <v>118</v>
      </c>
      <c r="C34" s="46">
        <v>22.2</v>
      </c>
      <c r="D34" s="76">
        <v>291.4915966386555</v>
      </c>
      <c r="E34" s="88">
        <v>291.4</v>
      </c>
      <c r="F34" s="81">
        <v>291</v>
      </c>
      <c r="K34" s="80"/>
      <c r="L34" s="80"/>
      <c r="M34" s="80"/>
      <c r="N34" s="80"/>
      <c r="O34" s="80"/>
      <c r="P34" s="80"/>
      <c r="Q34" s="80"/>
      <c r="R34" s="80"/>
      <c r="S34" s="80"/>
    </row>
    <row r="35" spans="1:19" ht="14.25">
      <c r="A35" s="59" t="s">
        <v>111</v>
      </c>
      <c r="B35" s="58" t="s">
        <v>112</v>
      </c>
      <c r="C35" s="46">
        <v>22.69</v>
      </c>
      <c r="D35" s="76">
        <v>297.9254201680672</v>
      </c>
      <c r="E35" s="88">
        <v>297.9</v>
      </c>
      <c r="F35" s="81">
        <v>298</v>
      </c>
      <c r="K35" s="80"/>
      <c r="L35" s="80"/>
      <c r="M35" s="80"/>
      <c r="N35" s="80"/>
      <c r="O35" s="80"/>
      <c r="P35" s="80"/>
      <c r="Q35" s="80"/>
      <c r="R35" s="80"/>
      <c r="S35" s="80"/>
    </row>
    <row r="36" spans="1:19" ht="14.25">
      <c r="A36" s="59" t="s">
        <v>125</v>
      </c>
      <c r="B36" s="58" t="s">
        <v>126</v>
      </c>
      <c r="C36" s="46">
        <v>22.69</v>
      </c>
      <c r="D36" s="76">
        <v>297.9254201680672</v>
      </c>
      <c r="E36" s="88">
        <v>297.9</v>
      </c>
      <c r="F36" s="81">
        <v>298</v>
      </c>
      <c r="K36" s="80"/>
      <c r="L36" s="80"/>
      <c r="M36" s="80"/>
      <c r="N36" s="80"/>
      <c r="O36" s="80"/>
      <c r="P36" s="80"/>
      <c r="Q36" s="80"/>
      <c r="R36" s="80"/>
      <c r="S36" s="80"/>
    </row>
    <row r="37" spans="1:19" ht="14.25">
      <c r="A37" s="59" t="s">
        <v>113</v>
      </c>
      <c r="B37" s="60" t="s">
        <v>114</v>
      </c>
      <c r="C37" s="46">
        <v>22.97</v>
      </c>
      <c r="D37" s="76">
        <v>301.6018907563025</v>
      </c>
      <c r="E37" s="88">
        <v>301.5</v>
      </c>
      <c r="F37" s="81">
        <v>302</v>
      </c>
      <c r="K37" s="80"/>
      <c r="L37" s="80"/>
      <c r="M37" s="80"/>
      <c r="N37" s="80"/>
      <c r="O37" s="80"/>
      <c r="P37" s="80"/>
      <c r="Q37" s="80"/>
      <c r="R37" s="80"/>
      <c r="S37" s="80"/>
    </row>
    <row r="38" spans="1:19" ht="14.25">
      <c r="A38" s="59" t="s">
        <v>137</v>
      </c>
      <c r="B38" s="58" t="s">
        <v>138</v>
      </c>
      <c r="C38" s="46">
        <v>22.84</v>
      </c>
      <c r="D38" s="76">
        <v>299.8949579831933</v>
      </c>
      <c r="E38" s="88">
        <v>299.8</v>
      </c>
      <c r="F38" s="81">
        <v>300</v>
      </c>
      <c r="K38" s="80"/>
      <c r="L38" s="80"/>
      <c r="M38" s="80"/>
      <c r="N38" s="80"/>
      <c r="O38" s="80"/>
      <c r="P38" s="80"/>
      <c r="Q38" s="80"/>
      <c r="R38" s="80"/>
      <c r="S38" s="80"/>
    </row>
    <row r="39" spans="1:19" ht="15" thickBot="1">
      <c r="A39" s="62" t="s">
        <v>131</v>
      </c>
      <c r="B39" s="61" t="s">
        <v>132</v>
      </c>
      <c r="C39" s="46">
        <v>22.8</v>
      </c>
      <c r="D39" s="76">
        <v>299.3697478991597</v>
      </c>
      <c r="E39" s="88">
        <v>299.3</v>
      </c>
      <c r="F39" s="81">
        <v>299</v>
      </c>
      <c r="K39" s="80"/>
      <c r="L39" s="80"/>
      <c r="M39" s="80"/>
      <c r="N39" s="80"/>
      <c r="O39" s="80"/>
      <c r="P39" s="80"/>
      <c r="Q39" s="80"/>
      <c r="R39" s="80"/>
      <c r="S39" s="80"/>
    </row>
    <row r="40" spans="1:19" ht="14.25">
      <c r="A40" s="2" t="s">
        <v>8</v>
      </c>
      <c r="B40" s="2" t="s">
        <v>17</v>
      </c>
      <c r="C40" s="13">
        <v>23</v>
      </c>
      <c r="D40" s="36">
        <v>301.9957983193277</v>
      </c>
      <c r="K40" s="80"/>
      <c r="L40" s="80"/>
      <c r="M40" s="80"/>
      <c r="N40" s="80"/>
      <c r="O40" s="80"/>
      <c r="P40" s="80"/>
      <c r="Q40" s="80"/>
      <c r="R40" s="80"/>
      <c r="S40" s="80"/>
    </row>
    <row r="41" spans="1:19" ht="31.5">
      <c r="A41" s="2" t="s">
        <v>19</v>
      </c>
      <c r="B41" s="2" t="s">
        <v>18</v>
      </c>
      <c r="C41" s="66"/>
      <c r="D41" s="34" t="s">
        <v>174</v>
      </c>
      <c r="E41" s="92" t="s">
        <v>174</v>
      </c>
      <c r="F41" s="93" t="s">
        <v>210</v>
      </c>
      <c r="K41" s="80"/>
      <c r="L41" s="80"/>
      <c r="M41" s="80"/>
      <c r="N41" s="80"/>
      <c r="O41" s="80"/>
      <c r="P41" s="80"/>
      <c r="Q41" s="80"/>
      <c r="R41" s="80"/>
      <c r="S41" s="80"/>
    </row>
    <row r="42" spans="11:19" ht="14.25">
      <c r="K42" s="80"/>
      <c r="L42" s="80"/>
      <c r="M42" s="80"/>
      <c r="N42" s="80"/>
      <c r="O42" s="80"/>
      <c r="P42" s="80"/>
      <c r="Q42" s="80"/>
      <c r="R42" s="80"/>
      <c r="S42" s="80"/>
    </row>
    <row r="43" spans="11:19" ht="14.25">
      <c r="K43" s="80"/>
      <c r="L43" s="80"/>
      <c r="M43" s="80"/>
      <c r="N43" s="80"/>
      <c r="O43" s="80"/>
      <c r="P43" s="80"/>
      <c r="Q43" s="80"/>
      <c r="R43" s="80"/>
      <c r="S43" s="80"/>
    </row>
    <row r="44" spans="11:19" ht="14.25">
      <c r="K44" s="80"/>
      <c r="L44" s="80"/>
      <c r="M44" s="80"/>
      <c r="N44" s="80"/>
      <c r="O44" s="80"/>
      <c r="P44" s="80"/>
      <c r="Q44" s="80"/>
      <c r="R44" s="80"/>
      <c r="S44" s="80"/>
    </row>
    <row r="45" spans="1:19" ht="14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spans="1:11" ht="14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1" ht="14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5" ht="14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65"/>
      <c r="M48" s="65"/>
      <c r="N48" s="65"/>
      <c r="O48" s="65"/>
    </row>
    <row r="49" spans="1:15" ht="14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65"/>
      <c r="M49" s="65"/>
      <c r="N49" s="65"/>
      <c r="O49" s="65"/>
    </row>
    <row r="50" spans="1:15" ht="14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65"/>
      <c r="M50" s="65"/>
      <c r="N50" s="65"/>
      <c r="O50" s="65"/>
    </row>
    <row r="51" spans="1:15" ht="14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65"/>
      <c r="M51" s="65"/>
      <c r="N51" s="65"/>
      <c r="O51" s="65"/>
    </row>
    <row r="52" spans="1:15" ht="14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65"/>
      <c r="M52" s="65"/>
      <c r="N52" s="65"/>
      <c r="O52" s="65"/>
    </row>
    <row r="53" spans="1:11" ht="14.2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14.25">
      <c r="A54" s="80"/>
      <c r="B54" s="80"/>
      <c r="C54" s="80"/>
      <c r="D54" s="80"/>
      <c r="E54" s="80"/>
      <c r="F54" s="80"/>
      <c r="H54" s="80"/>
      <c r="I54" s="80"/>
      <c r="J54" s="80"/>
      <c r="K54" s="80"/>
    </row>
    <row r="55" spans="1:11" ht="14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4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14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1" ht="14.2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1:11" ht="14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 ht="14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</row>
    <row r="64" spans="1:11" ht="14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70" zoomScaleNormal="70" zoomScalePageLayoutView="0" workbookViewId="0" topLeftCell="A1">
      <selection activeCell="Q22" sqref="Q22"/>
    </sheetView>
  </sheetViews>
  <sheetFormatPr defaultColWidth="9.140625" defaultRowHeight="15"/>
  <cols>
    <col min="1" max="1" width="18.140625" style="0" customWidth="1"/>
    <col min="2" max="2" width="23.8515625" style="0" customWidth="1"/>
    <col min="3" max="3" width="10.7109375" style="80" customWidth="1"/>
    <col min="4" max="4" width="12.57421875" style="0" customWidth="1"/>
    <col min="5" max="5" width="17.8515625" style="0" hidden="1" customWidth="1"/>
    <col min="6" max="6" width="14.421875" style="0" customWidth="1"/>
    <col min="7" max="7" width="20.28125" style="80" customWidth="1"/>
    <col min="8" max="8" width="9.28125" style="0" customWidth="1"/>
    <col min="9" max="9" width="10.28125" style="0" customWidth="1"/>
    <col min="11" max="11" width="6.7109375" style="0" customWidth="1"/>
    <col min="12" max="12" width="13.57421875" style="0" customWidth="1"/>
    <col min="13" max="13" width="23.00390625" style="0" customWidth="1"/>
    <col min="14" max="14" width="9.8515625" style="80" customWidth="1"/>
    <col min="15" max="15" width="12.00390625" style="0" customWidth="1"/>
    <col min="16" max="16" width="19.00390625" style="0" hidden="1" customWidth="1"/>
    <col min="17" max="17" width="14.57421875" style="0" customWidth="1"/>
    <col min="18" max="18" width="20.28125" style="80" customWidth="1"/>
  </cols>
  <sheetData>
    <row r="1" spans="1:23" ht="47.25" customHeight="1">
      <c r="A1" s="6" t="s">
        <v>22</v>
      </c>
      <c r="B1" s="6" t="s">
        <v>23</v>
      </c>
      <c r="C1" s="68" t="s">
        <v>20</v>
      </c>
      <c r="D1" s="6" t="s">
        <v>198</v>
      </c>
      <c r="E1" s="6" t="s">
        <v>176</v>
      </c>
      <c r="F1" s="68" t="s">
        <v>205</v>
      </c>
      <c r="G1" s="82" t="s">
        <v>185</v>
      </c>
      <c r="H1" s="35"/>
      <c r="I1" s="35"/>
      <c r="J1" s="35"/>
      <c r="L1" s="47" t="s">
        <v>22</v>
      </c>
      <c r="M1" s="48" t="s">
        <v>24</v>
      </c>
      <c r="N1" s="68" t="s">
        <v>21</v>
      </c>
      <c r="O1" s="6" t="s">
        <v>199</v>
      </c>
      <c r="P1" s="6" t="s">
        <v>177</v>
      </c>
      <c r="Q1" s="68" t="s">
        <v>203</v>
      </c>
      <c r="R1" s="82" t="s">
        <v>187</v>
      </c>
      <c r="S1" s="35"/>
      <c r="T1" s="35"/>
      <c r="U1" s="35"/>
      <c r="V1" s="35"/>
      <c r="W1" s="35"/>
    </row>
    <row r="2" spans="1:23" ht="14.25">
      <c r="A2" s="19" t="s">
        <v>97</v>
      </c>
      <c r="B2" s="10" t="s">
        <v>98</v>
      </c>
      <c r="C2" s="46">
        <v>24</v>
      </c>
      <c r="D2" s="86">
        <v>25.6</v>
      </c>
      <c r="E2" s="36">
        <v>677.9185562672402</v>
      </c>
      <c r="F2" s="89">
        <v>572.6</v>
      </c>
      <c r="G2" s="81">
        <v>629</v>
      </c>
      <c r="H2" s="35"/>
      <c r="I2" s="35"/>
      <c r="J2" s="35"/>
      <c r="L2" s="19" t="s">
        <v>97</v>
      </c>
      <c r="M2" s="10" t="s">
        <v>98</v>
      </c>
      <c r="N2" s="46">
        <v>11</v>
      </c>
      <c r="O2" s="86">
        <v>12</v>
      </c>
      <c r="P2" s="49" t="s">
        <v>173</v>
      </c>
      <c r="Q2" s="89">
        <v>167.4</v>
      </c>
      <c r="R2" s="81">
        <v>195</v>
      </c>
      <c r="S2" s="35"/>
      <c r="T2" s="35"/>
      <c r="U2" s="35"/>
      <c r="V2" s="35"/>
      <c r="W2" s="35"/>
    </row>
    <row r="3" spans="1:23" ht="15.75" customHeight="1">
      <c r="A3" s="12" t="s">
        <v>99</v>
      </c>
      <c r="B3" s="10" t="s">
        <v>100</v>
      </c>
      <c r="C3" s="46">
        <v>20</v>
      </c>
      <c r="D3" s="86">
        <v>21.1</v>
      </c>
      <c r="E3" s="36">
        <v>677.9185562672402</v>
      </c>
      <c r="F3" s="89">
        <v>471.6</v>
      </c>
      <c r="G3" s="81">
        <v>518</v>
      </c>
      <c r="H3" s="35"/>
      <c r="I3" s="35"/>
      <c r="J3" s="35"/>
      <c r="L3" s="12" t="s">
        <v>99</v>
      </c>
      <c r="M3" s="10" t="s">
        <v>100</v>
      </c>
      <c r="N3" s="46">
        <v>10</v>
      </c>
      <c r="O3" s="86">
        <v>10.7</v>
      </c>
      <c r="P3" s="49" t="s">
        <v>173</v>
      </c>
      <c r="Q3" s="89">
        <v>149.6</v>
      </c>
      <c r="R3" s="81">
        <v>174</v>
      </c>
      <c r="S3" s="35"/>
      <c r="T3" s="35"/>
      <c r="U3" s="35"/>
      <c r="V3" s="35"/>
      <c r="W3" s="35"/>
    </row>
    <row r="4" spans="1:23" ht="16.5" customHeight="1">
      <c r="A4" s="12" t="s">
        <v>101</v>
      </c>
      <c r="B4" s="10" t="s">
        <v>102</v>
      </c>
      <c r="C4" s="46">
        <v>19</v>
      </c>
      <c r="D4" s="86">
        <v>20.2</v>
      </c>
      <c r="E4" s="36">
        <v>677.9185562672402</v>
      </c>
      <c r="F4" s="89">
        <v>451.1</v>
      </c>
      <c r="G4" s="81">
        <v>496</v>
      </c>
      <c r="H4" s="35"/>
      <c r="I4" s="35"/>
      <c r="J4" s="35"/>
      <c r="L4" s="12" t="s">
        <v>101</v>
      </c>
      <c r="M4" s="10" t="s">
        <v>102</v>
      </c>
      <c r="N4" s="46">
        <v>11</v>
      </c>
      <c r="O4" s="86">
        <v>11.2</v>
      </c>
      <c r="P4" s="49" t="s">
        <v>173</v>
      </c>
      <c r="Q4" s="89">
        <v>156.1</v>
      </c>
      <c r="R4" s="81">
        <v>182</v>
      </c>
      <c r="S4" s="35"/>
      <c r="T4" s="35"/>
      <c r="U4" s="35"/>
      <c r="V4" s="35"/>
      <c r="W4" s="35"/>
    </row>
    <row r="5" spans="1:23" ht="15.75" customHeight="1">
      <c r="A5" s="12" t="s">
        <v>103</v>
      </c>
      <c r="B5" s="10" t="s">
        <v>104</v>
      </c>
      <c r="C5" s="46">
        <v>19</v>
      </c>
      <c r="D5" s="86">
        <v>20</v>
      </c>
      <c r="E5" s="36">
        <v>677.9185562672402</v>
      </c>
      <c r="F5" s="89">
        <v>446.5</v>
      </c>
      <c r="G5" s="81">
        <v>491</v>
      </c>
      <c r="H5" s="35"/>
      <c r="I5" s="35"/>
      <c r="J5" s="35"/>
      <c r="L5" s="12" t="s">
        <v>103</v>
      </c>
      <c r="M5" s="10" t="s">
        <v>104</v>
      </c>
      <c r="N5" s="46">
        <v>10</v>
      </c>
      <c r="O5" s="86">
        <v>10.3</v>
      </c>
      <c r="P5" s="49" t="s">
        <v>173</v>
      </c>
      <c r="Q5" s="89">
        <v>143.5</v>
      </c>
      <c r="R5" s="81">
        <v>167</v>
      </c>
      <c r="S5" s="35"/>
      <c r="T5" s="35"/>
      <c r="U5" s="35"/>
      <c r="V5" s="35"/>
      <c r="W5" s="35"/>
    </row>
    <row r="6" spans="1:23" ht="15.75" customHeight="1">
      <c r="A6" s="12" t="s">
        <v>105</v>
      </c>
      <c r="B6" s="10" t="s">
        <v>106</v>
      </c>
      <c r="C6" s="46">
        <v>23</v>
      </c>
      <c r="D6" s="86">
        <v>24.5</v>
      </c>
      <c r="E6" s="36">
        <v>677.9185562672402</v>
      </c>
      <c r="F6" s="89">
        <v>548</v>
      </c>
      <c r="G6" s="81">
        <v>602</v>
      </c>
      <c r="H6" s="35"/>
      <c r="I6" s="35"/>
      <c r="J6" s="35"/>
      <c r="L6" s="12" t="s">
        <v>105</v>
      </c>
      <c r="M6" s="10" t="s">
        <v>106</v>
      </c>
      <c r="N6" s="46">
        <v>12</v>
      </c>
      <c r="O6" s="86">
        <v>12.8</v>
      </c>
      <c r="P6" s="49" t="s">
        <v>173</v>
      </c>
      <c r="Q6" s="89">
        <v>178.1</v>
      </c>
      <c r="R6" s="81">
        <v>207</v>
      </c>
      <c r="S6" s="35"/>
      <c r="T6" s="35"/>
      <c r="U6" s="35"/>
      <c r="V6" s="35"/>
      <c r="W6" s="35"/>
    </row>
    <row r="7" spans="1:23" ht="15" customHeight="1">
      <c r="A7" s="12" t="s">
        <v>107</v>
      </c>
      <c r="B7" s="10" t="s">
        <v>108</v>
      </c>
      <c r="C7" s="46">
        <v>23</v>
      </c>
      <c r="D7" s="86">
        <v>24.1</v>
      </c>
      <c r="E7" s="36">
        <v>677.9185562672402</v>
      </c>
      <c r="F7" s="89">
        <v>539.8</v>
      </c>
      <c r="G7" s="81">
        <v>593</v>
      </c>
      <c r="H7" s="35"/>
      <c r="I7" s="35"/>
      <c r="J7" s="35"/>
      <c r="L7" s="12" t="s">
        <v>107</v>
      </c>
      <c r="M7" s="10" t="s">
        <v>108</v>
      </c>
      <c r="N7" s="46">
        <v>11</v>
      </c>
      <c r="O7" s="86">
        <v>11.4</v>
      </c>
      <c r="P7" s="49" t="s">
        <v>173</v>
      </c>
      <c r="Q7" s="89">
        <v>158.9</v>
      </c>
      <c r="R7" s="81">
        <v>185</v>
      </c>
      <c r="S7" s="35"/>
      <c r="T7" s="35"/>
      <c r="U7" s="35"/>
      <c r="V7" s="35"/>
      <c r="W7" s="35"/>
    </row>
    <row r="8" spans="1:23" ht="15" customHeight="1">
      <c r="A8" s="12" t="s">
        <v>109</v>
      </c>
      <c r="B8" s="11" t="s">
        <v>110</v>
      </c>
      <c r="C8" s="46">
        <v>22</v>
      </c>
      <c r="D8" s="86">
        <v>23.1</v>
      </c>
      <c r="E8" s="36">
        <v>677.9185562672402</v>
      </c>
      <c r="F8" s="89">
        <v>516.1</v>
      </c>
      <c r="G8" s="81">
        <v>567</v>
      </c>
      <c r="H8" s="35"/>
      <c r="I8" s="35"/>
      <c r="J8" s="35"/>
      <c r="L8" s="12" t="s">
        <v>109</v>
      </c>
      <c r="M8" s="11" t="s">
        <v>110</v>
      </c>
      <c r="N8" s="46">
        <v>11</v>
      </c>
      <c r="O8" s="86">
        <v>11.7</v>
      </c>
      <c r="P8" s="49" t="s">
        <v>173</v>
      </c>
      <c r="Q8" s="89">
        <v>162.1</v>
      </c>
      <c r="R8" s="81">
        <v>189</v>
      </c>
      <c r="S8" s="35"/>
      <c r="T8" s="35"/>
      <c r="U8" s="35"/>
      <c r="V8" s="35"/>
      <c r="W8" s="35"/>
    </row>
    <row r="9" spans="1:23" ht="15.75" customHeight="1">
      <c r="A9" s="2" t="s">
        <v>8</v>
      </c>
      <c r="B9" s="2" t="s">
        <v>17</v>
      </c>
      <c r="C9" s="72">
        <v>29</v>
      </c>
      <c r="D9" s="87">
        <v>29</v>
      </c>
      <c r="E9" s="36">
        <v>677.9185562672402</v>
      </c>
      <c r="F9" s="35"/>
      <c r="H9" s="35"/>
      <c r="I9" s="35"/>
      <c r="J9" s="35"/>
      <c r="L9" s="2" t="s">
        <v>8</v>
      </c>
      <c r="M9" s="2" t="s">
        <v>17</v>
      </c>
      <c r="N9" s="72">
        <v>20</v>
      </c>
      <c r="O9" s="87">
        <v>20</v>
      </c>
      <c r="P9" s="49" t="s">
        <v>173</v>
      </c>
      <c r="Q9" s="35"/>
      <c r="R9" s="35"/>
      <c r="S9" s="35"/>
      <c r="T9" s="35"/>
      <c r="U9" s="35"/>
      <c r="V9" s="35"/>
      <c r="W9" s="35"/>
    </row>
    <row r="10" spans="1:23" ht="31.5">
      <c r="A10" s="2" t="s">
        <v>19</v>
      </c>
      <c r="B10" s="2" t="s">
        <v>18</v>
      </c>
      <c r="C10" s="37"/>
      <c r="D10" s="37"/>
      <c r="E10" s="7">
        <v>674.41</v>
      </c>
      <c r="F10" s="92">
        <v>674.41</v>
      </c>
      <c r="G10" s="93" t="s">
        <v>210</v>
      </c>
      <c r="H10" s="35"/>
      <c r="I10" s="35"/>
      <c r="J10" s="35"/>
      <c r="L10" s="2" t="s">
        <v>19</v>
      </c>
      <c r="M10" s="2" t="s">
        <v>18</v>
      </c>
      <c r="N10" s="38"/>
      <c r="O10" s="38"/>
      <c r="P10" s="50" t="s">
        <v>173</v>
      </c>
      <c r="Q10" s="92" t="s">
        <v>173</v>
      </c>
      <c r="R10" s="93" t="s">
        <v>210</v>
      </c>
      <c r="S10" s="35"/>
      <c r="T10" s="35"/>
      <c r="U10" s="35"/>
      <c r="V10" s="35"/>
      <c r="W10" s="35"/>
    </row>
    <row r="11" spans="1:23" ht="14.25">
      <c r="A11" s="5"/>
      <c r="B11" s="5"/>
      <c r="C11" s="5"/>
      <c r="D11" s="5"/>
      <c r="E11" s="5"/>
      <c r="R11" s="35"/>
      <c r="S11" s="35"/>
      <c r="T11" s="35"/>
      <c r="U11" s="35"/>
      <c r="V11" s="35"/>
      <c r="W11" s="35"/>
    </row>
    <row r="12" spans="1:23" ht="14.25">
      <c r="A12" s="39"/>
      <c r="B12" s="40"/>
      <c r="L12" s="39"/>
      <c r="M12" s="40"/>
      <c r="S12" s="35"/>
      <c r="T12" s="35"/>
      <c r="U12" s="35"/>
      <c r="V12" s="35"/>
      <c r="W12" s="35"/>
    </row>
    <row r="13" spans="1:23" ht="42.75">
      <c r="A13" s="6" t="s">
        <v>22</v>
      </c>
      <c r="B13" s="6" t="s">
        <v>171</v>
      </c>
      <c r="C13" s="68" t="s">
        <v>21</v>
      </c>
      <c r="D13" s="6" t="s">
        <v>199</v>
      </c>
      <c r="E13" s="6" t="s">
        <v>178</v>
      </c>
      <c r="F13" s="68" t="s">
        <v>204</v>
      </c>
      <c r="G13" s="82" t="s">
        <v>186</v>
      </c>
      <c r="L13" s="47" t="s">
        <v>22</v>
      </c>
      <c r="M13" s="6" t="s">
        <v>175</v>
      </c>
      <c r="N13" s="68" t="s">
        <v>20</v>
      </c>
      <c r="O13" s="6" t="s">
        <v>198</v>
      </c>
      <c r="P13" s="6" t="s">
        <v>179</v>
      </c>
      <c r="Q13" s="68" t="s">
        <v>206</v>
      </c>
      <c r="R13" s="82" t="s">
        <v>188</v>
      </c>
      <c r="S13" s="35"/>
      <c r="T13" s="35"/>
      <c r="U13" s="35"/>
      <c r="V13" s="35"/>
      <c r="W13" s="35"/>
    </row>
    <row r="14" spans="1:23" ht="14.25">
      <c r="A14" s="19" t="s">
        <v>97</v>
      </c>
      <c r="B14" s="10" t="s">
        <v>98</v>
      </c>
      <c r="C14" s="46">
        <v>22</v>
      </c>
      <c r="D14" s="86">
        <v>22.3</v>
      </c>
      <c r="E14" s="36">
        <v>306.77</v>
      </c>
      <c r="F14" s="89">
        <v>285</v>
      </c>
      <c r="G14" s="81">
        <v>331</v>
      </c>
      <c r="H14" s="35"/>
      <c r="I14" s="35"/>
      <c r="J14" s="35"/>
      <c r="L14" s="19" t="s">
        <v>97</v>
      </c>
      <c r="M14" s="10" t="s">
        <v>98</v>
      </c>
      <c r="N14" s="46">
        <v>16</v>
      </c>
      <c r="O14" s="86">
        <v>16.3</v>
      </c>
      <c r="P14" s="49">
        <v>412.52</v>
      </c>
      <c r="Q14" s="89">
        <v>374.8</v>
      </c>
      <c r="R14" s="81">
        <v>412</v>
      </c>
      <c r="S14" s="35"/>
      <c r="T14" s="35"/>
      <c r="U14" s="35"/>
      <c r="V14" s="35"/>
      <c r="W14" s="35"/>
    </row>
    <row r="15" spans="1:23" ht="14.25">
      <c r="A15" s="12" t="s">
        <v>99</v>
      </c>
      <c r="B15" s="10" t="s">
        <v>100</v>
      </c>
      <c r="C15" s="46">
        <v>19</v>
      </c>
      <c r="D15" s="86">
        <v>20</v>
      </c>
      <c r="E15" s="36">
        <v>306.77</v>
      </c>
      <c r="F15" s="89">
        <v>255.1</v>
      </c>
      <c r="G15" s="81">
        <v>297</v>
      </c>
      <c r="H15" s="35"/>
      <c r="I15" s="35"/>
      <c r="J15" s="35"/>
      <c r="L15" s="12" t="s">
        <v>99</v>
      </c>
      <c r="M15" s="10" t="s">
        <v>100</v>
      </c>
      <c r="N15" s="46">
        <v>14</v>
      </c>
      <c r="O15" s="86">
        <v>14.6</v>
      </c>
      <c r="P15" s="49">
        <v>412.52</v>
      </c>
      <c r="Q15" s="89">
        <v>335.3</v>
      </c>
      <c r="R15" s="81">
        <v>369</v>
      </c>
      <c r="S15" s="35"/>
      <c r="T15" s="35"/>
      <c r="U15" s="35"/>
      <c r="V15" s="35"/>
      <c r="W15" s="35"/>
    </row>
    <row r="16" spans="1:23" ht="14.25">
      <c r="A16" s="12" t="s">
        <v>101</v>
      </c>
      <c r="B16" s="10" t="s">
        <v>102</v>
      </c>
      <c r="C16" s="46">
        <v>20</v>
      </c>
      <c r="D16" s="86">
        <v>20.7</v>
      </c>
      <c r="E16" s="36">
        <v>306.77</v>
      </c>
      <c r="F16" s="89">
        <v>263.9</v>
      </c>
      <c r="G16" s="81">
        <v>307</v>
      </c>
      <c r="H16" s="35"/>
      <c r="I16" s="35"/>
      <c r="J16" s="35"/>
      <c r="L16" s="12" t="s">
        <v>101</v>
      </c>
      <c r="M16" s="10" t="s">
        <v>102</v>
      </c>
      <c r="N16" s="46">
        <v>14</v>
      </c>
      <c r="O16" s="86">
        <v>14.8</v>
      </c>
      <c r="P16" s="49">
        <v>412.52</v>
      </c>
      <c r="Q16" s="89">
        <v>340</v>
      </c>
      <c r="R16" s="81">
        <v>374</v>
      </c>
      <c r="S16" s="35"/>
      <c r="T16" s="35"/>
      <c r="U16" s="35"/>
      <c r="V16" s="35"/>
      <c r="W16" s="35"/>
    </row>
    <row r="17" spans="1:23" ht="14.25">
      <c r="A17" s="12" t="s">
        <v>103</v>
      </c>
      <c r="B17" s="10" t="s">
        <v>104</v>
      </c>
      <c r="C17" s="46">
        <v>18</v>
      </c>
      <c r="D17" s="86">
        <v>18.6</v>
      </c>
      <c r="E17" s="36">
        <v>306.77</v>
      </c>
      <c r="F17" s="89">
        <v>237</v>
      </c>
      <c r="G17" s="81">
        <v>276</v>
      </c>
      <c r="H17" s="35"/>
      <c r="I17" s="35"/>
      <c r="J17" s="35"/>
      <c r="L17" s="12" t="s">
        <v>103</v>
      </c>
      <c r="M17" s="10" t="s">
        <v>104</v>
      </c>
      <c r="N17" s="46">
        <v>14</v>
      </c>
      <c r="O17" s="86">
        <v>14.1</v>
      </c>
      <c r="P17" s="49">
        <v>412.52</v>
      </c>
      <c r="Q17" s="89">
        <v>323.4</v>
      </c>
      <c r="R17" s="81">
        <v>355</v>
      </c>
      <c r="S17" s="35"/>
      <c r="T17" s="35"/>
      <c r="U17" s="35"/>
      <c r="V17" s="35"/>
      <c r="W17" s="35"/>
    </row>
    <row r="18" spans="1:23" ht="14.25">
      <c r="A18" s="12" t="s">
        <v>105</v>
      </c>
      <c r="B18" s="10" t="s">
        <v>106</v>
      </c>
      <c r="C18" s="46">
        <v>21</v>
      </c>
      <c r="D18" s="86">
        <v>22</v>
      </c>
      <c r="E18" s="36">
        <v>306.77</v>
      </c>
      <c r="F18" s="89">
        <v>281.5</v>
      </c>
      <c r="G18" s="81">
        <v>327</v>
      </c>
      <c r="H18" s="35"/>
      <c r="I18" s="35"/>
      <c r="J18" s="35"/>
      <c r="L18" s="12" t="s">
        <v>105</v>
      </c>
      <c r="M18" s="10" t="s">
        <v>106</v>
      </c>
      <c r="N18" s="46">
        <v>16</v>
      </c>
      <c r="O18" s="86">
        <v>16.3</v>
      </c>
      <c r="P18" s="49">
        <v>412.52</v>
      </c>
      <c r="Q18" s="89">
        <v>375.2</v>
      </c>
      <c r="R18" s="81">
        <v>412</v>
      </c>
      <c r="S18" s="35"/>
      <c r="T18" s="35"/>
      <c r="U18" s="35"/>
      <c r="V18" s="35"/>
      <c r="W18" s="35"/>
    </row>
    <row r="19" spans="1:23" ht="14.25">
      <c r="A19" s="12" t="s">
        <v>107</v>
      </c>
      <c r="B19" s="10" t="s">
        <v>108</v>
      </c>
      <c r="C19" s="46">
        <v>21</v>
      </c>
      <c r="D19" s="86">
        <v>21.9</v>
      </c>
      <c r="E19" s="36">
        <v>306.77</v>
      </c>
      <c r="F19" s="89">
        <v>279.5</v>
      </c>
      <c r="G19" s="81">
        <v>325</v>
      </c>
      <c r="H19" s="35"/>
      <c r="I19" s="35"/>
      <c r="J19" s="35"/>
      <c r="L19" s="12" t="s">
        <v>107</v>
      </c>
      <c r="M19" s="10" t="s">
        <v>108</v>
      </c>
      <c r="N19" s="46">
        <v>16</v>
      </c>
      <c r="O19" s="86">
        <v>16</v>
      </c>
      <c r="P19" s="49">
        <v>412.52</v>
      </c>
      <c r="Q19" s="89">
        <v>367.4</v>
      </c>
      <c r="R19" s="81">
        <v>404</v>
      </c>
      <c r="S19" s="35"/>
      <c r="T19" s="35"/>
      <c r="U19" s="35"/>
      <c r="V19" s="35"/>
      <c r="W19" s="35"/>
    </row>
    <row r="20" spans="1:23" ht="14.25">
      <c r="A20" s="12" t="s">
        <v>109</v>
      </c>
      <c r="B20" s="11" t="s">
        <v>110</v>
      </c>
      <c r="C20" s="46">
        <v>20</v>
      </c>
      <c r="D20" s="86">
        <v>20.2</v>
      </c>
      <c r="E20" s="36">
        <v>306.77</v>
      </c>
      <c r="F20" s="89">
        <v>257.6</v>
      </c>
      <c r="G20" s="81">
        <v>300</v>
      </c>
      <c r="H20" s="35"/>
      <c r="I20" s="35"/>
      <c r="J20" s="35"/>
      <c r="L20" s="12" t="s">
        <v>109</v>
      </c>
      <c r="M20" s="11" t="s">
        <v>110</v>
      </c>
      <c r="N20" s="46">
        <v>15</v>
      </c>
      <c r="O20" s="86">
        <v>15.2</v>
      </c>
      <c r="P20" s="49">
        <v>412.52</v>
      </c>
      <c r="Q20" s="89">
        <v>348.1</v>
      </c>
      <c r="R20" s="81">
        <v>383</v>
      </c>
      <c r="S20" s="35"/>
      <c r="T20" s="35"/>
      <c r="U20" s="35"/>
      <c r="V20" s="35"/>
      <c r="W20" s="35"/>
    </row>
    <row r="21" spans="1:16" ht="14.25">
      <c r="A21" s="2" t="s">
        <v>8</v>
      </c>
      <c r="B21" s="2" t="s">
        <v>17</v>
      </c>
      <c r="C21" s="72">
        <v>23</v>
      </c>
      <c r="D21" s="87">
        <v>23</v>
      </c>
      <c r="E21" s="36">
        <v>306.77</v>
      </c>
      <c r="F21" s="35"/>
      <c r="H21" s="35"/>
      <c r="I21" s="35"/>
      <c r="J21" s="35"/>
      <c r="L21" s="2" t="s">
        <v>8</v>
      </c>
      <c r="M21" s="2" t="s">
        <v>17</v>
      </c>
      <c r="N21" s="72">
        <v>18</v>
      </c>
      <c r="O21" s="87">
        <v>18</v>
      </c>
      <c r="P21" s="49">
        <v>412.52</v>
      </c>
    </row>
    <row r="22" spans="1:18" ht="31.5">
      <c r="A22" s="2" t="s">
        <v>19</v>
      </c>
      <c r="B22" s="2" t="s">
        <v>18</v>
      </c>
      <c r="C22" s="13"/>
      <c r="D22" s="13"/>
      <c r="E22" s="34">
        <v>306.77</v>
      </c>
      <c r="F22" s="92">
        <v>306.77</v>
      </c>
      <c r="G22" s="93" t="s">
        <v>210</v>
      </c>
      <c r="H22" s="35"/>
      <c r="I22" s="35"/>
      <c r="J22" s="35"/>
      <c r="L22" s="2" t="s">
        <v>19</v>
      </c>
      <c r="M22" s="2" t="s">
        <v>18</v>
      </c>
      <c r="N22" s="13"/>
      <c r="O22" s="13"/>
      <c r="P22" s="50">
        <v>412.52</v>
      </c>
      <c r="Q22" s="92">
        <v>412.52</v>
      </c>
      <c r="R22" s="93" t="s">
        <v>210</v>
      </c>
    </row>
    <row r="24" spans="1:20" ht="14.25">
      <c r="A24" s="45"/>
      <c r="B24" s="45"/>
      <c r="D24" s="45"/>
      <c r="E24" s="45"/>
      <c r="F24" s="45"/>
      <c r="H24" s="45"/>
      <c r="I24" s="45"/>
      <c r="J24" s="45"/>
      <c r="K24" s="45"/>
      <c r="L24" s="45"/>
      <c r="M24" s="45"/>
      <c r="O24" s="45"/>
      <c r="P24" s="45"/>
      <c r="Q24" s="45"/>
      <c r="R24" s="35"/>
      <c r="S24" s="45"/>
      <c r="T24" s="45"/>
    </row>
    <row r="25" spans="1:20" ht="14.25">
      <c r="A25" s="45"/>
      <c r="B25" s="45"/>
      <c r="D25" s="45"/>
      <c r="E25" s="45"/>
      <c r="F25" s="45"/>
      <c r="H25" s="45"/>
      <c r="I25" s="45"/>
      <c r="J25" s="45"/>
      <c r="K25" s="45"/>
      <c r="L25" s="45"/>
      <c r="M25" s="45"/>
      <c r="O25" s="45"/>
      <c r="P25" s="45"/>
      <c r="Q25" s="45"/>
      <c r="R25" s="35"/>
      <c r="S25" s="45"/>
      <c r="T25" s="45"/>
    </row>
    <row r="26" spans="1:20" ht="14.25">
      <c r="A26" s="45"/>
      <c r="B26" s="45"/>
      <c r="D26" s="45"/>
      <c r="E26" s="45"/>
      <c r="F26" s="45"/>
      <c r="H26" s="45"/>
      <c r="I26" s="45"/>
      <c r="J26" s="45"/>
      <c r="K26" s="45"/>
      <c r="L26" s="45"/>
      <c r="M26" s="45"/>
      <c r="O26" s="45"/>
      <c r="P26" s="45"/>
      <c r="Q26" s="45"/>
      <c r="R26" s="35"/>
      <c r="S26" s="45"/>
      <c r="T26" s="45"/>
    </row>
    <row r="27" spans="1:20" ht="14.25">
      <c r="A27" s="45"/>
      <c r="B27" s="45"/>
      <c r="D27" s="45"/>
      <c r="E27" s="45"/>
      <c r="F27" s="45"/>
      <c r="H27" s="45"/>
      <c r="I27" s="45"/>
      <c r="J27" s="45"/>
      <c r="K27" s="45"/>
      <c r="L27" s="45"/>
      <c r="M27" s="45"/>
      <c r="O27" s="45"/>
      <c r="P27" s="45"/>
      <c r="Q27" s="45"/>
      <c r="R27" s="35"/>
      <c r="S27" s="45"/>
      <c r="T27" s="45"/>
    </row>
    <row r="28" spans="1:20" ht="14.25">
      <c r="A28" s="45"/>
      <c r="B28" s="45"/>
      <c r="D28" s="45"/>
      <c r="E28" s="45"/>
      <c r="F28" s="45"/>
      <c r="H28" s="45"/>
      <c r="I28" s="45"/>
      <c r="J28" s="45"/>
      <c r="K28" s="45"/>
      <c r="L28" s="45"/>
      <c r="M28" s="45"/>
      <c r="O28" s="45"/>
      <c r="P28" s="45"/>
      <c r="Q28" s="45"/>
      <c r="R28" s="35"/>
      <c r="S28" s="45"/>
      <c r="T28" s="45"/>
    </row>
    <row r="29" spans="1:20" ht="14.25">
      <c r="A29" s="45"/>
      <c r="B29" s="45"/>
      <c r="D29" s="45"/>
      <c r="E29" s="45"/>
      <c r="F29" s="45"/>
      <c r="H29" s="45"/>
      <c r="I29" s="45"/>
      <c r="J29" s="45"/>
      <c r="K29" s="45"/>
      <c r="L29" s="45"/>
      <c r="M29" s="45"/>
      <c r="O29" s="45"/>
      <c r="P29" s="45"/>
      <c r="Q29" s="45"/>
      <c r="S29" s="45"/>
      <c r="T29" s="45"/>
    </row>
    <row r="30" spans="1:20" ht="14.25">
      <c r="A30" s="45"/>
      <c r="B30" s="45"/>
      <c r="D30" s="45"/>
      <c r="E30" s="45"/>
      <c r="F30" s="45"/>
      <c r="H30" s="45"/>
      <c r="I30" s="45"/>
      <c r="J30" s="45"/>
      <c r="K30" s="45"/>
      <c r="L30" s="45"/>
      <c r="M30" s="45"/>
      <c r="O30" s="45"/>
      <c r="P30" s="45"/>
      <c r="Q30" s="45"/>
      <c r="S30" s="45"/>
      <c r="T30" s="45"/>
    </row>
    <row r="31" spans="1:20" ht="14.25">
      <c r="A31" s="45"/>
      <c r="B31" s="45"/>
      <c r="D31" s="45"/>
      <c r="E31" s="45"/>
      <c r="F31" s="45"/>
      <c r="H31" s="45"/>
      <c r="I31" s="45"/>
      <c r="J31" s="45"/>
      <c r="K31" s="45"/>
      <c r="L31" s="45"/>
      <c r="M31" s="45"/>
      <c r="O31" s="45"/>
      <c r="P31" s="45"/>
      <c r="Q31" s="45"/>
      <c r="S31" s="45"/>
      <c r="T31" s="45"/>
    </row>
    <row r="32" spans="1:20" ht="14.25">
      <c r="A32" s="45"/>
      <c r="B32" s="45"/>
      <c r="D32" s="45"/>
      <c r="E32" s="45"/>
      <c r="F32" s="45"/>
      <c r="H32" s="45"/>
      <c r="I32" s="45"/>
      <c r="J32" s="45"/>
      <c r="K32" s="45"/>
      <c r="L32" s="45"/>
      <c r="M32" s="45"/>
      <c r="O32" s="45"/>
      <c r="P32" s="45"/>
      <c r="Q32" s="45"/>
      <c r="S32" s="45"/>
      <c r="T32" s="45"/>
    </row>
    <row r="33" spans="1:20" ht="14.25">
      <c r="A33" s="45"/>
      <c r="B33" s="45"/>
      <c r="D33" s="45"/>
      <c r="E33" s="45"/>
      <c r="F33" s="45"/>
      <c r="H33" s="45"/>
      <c r="I33" s="45"/>
      <c r="J33" s="45"/>
      <c r="K33" s="45"/>
      <c r="L33" s="45"/>
      <c r="M33" s="45"/>
      <c r="O33" s="45"/>
      <c r="P33" s="45"/>
      <c r="Q33" s="45"/>
      <c r="S33" s="45"/>
      <c r="T33" s="45"/>
    </row>
    <row r="34" spans="1:20" ht="14.25">
      <c r="A34" s="45"/>
      <c r="B34" s="45"/>
      <c r="D34" s="45"/>
      <c r="E34" s="45"/>
      <c r="F34" s="45"/>
      <c r="H34" s="45"/>
      <c r="I34" s="45"/>
      <c r="J34" s="45"/>
      <c r="K34" s="45"/>
      <c r="L34" s="45"/>
      <c r="M34" s="45"/>
      <c r="O34" s="45"/>
      <c r="P34" s="45"/>
      <c r="Q34" s="45"/>
      <c r="S34" s="45"/>
      <c r="T34" s="45"/>
    </row>
    <row r="35" spans="1:20" ht="14.25">
      <c r="A35" s="45"/>
      <c r="B35" s="45"/>
      <c r="D35" s="45"/>
      <c r="E35" s="45"/>
      <c r="F35" s="45"/>
      <c r="H35" s="45"/>
      <c r="I35" s="45"/>
      <c r="J35" s="45"/>
      <c r="K35" s="45"/>
      <c r="L35" s="45"/>
      <c r="M35" s="45"/>
      <c r="O35" s="45"/>
      <c r="P35" s="45"/>
      <c r="Q35" s="45"/>
      <c r="S35" s="45"/>
      <c r="T35" s="45"/>
    </row>
    <row r="36" spans="1:20" ht="14.25">
      <c r="A36" s="45"/>
      <c r="B36" s="45"/>
      <c r="D36" s="45"/>
      <c r="E36" s="45"/>
      <c r="F36" s="45"/>
      <c r="H36" s="45"/>
      <c r="I36" s="45"/>
      <c r="J36" s="45"/>
      <c r="K36" s="45"/>
      <c r="L36" s="45"/>
      <c r="M36" s="45"/>
      <c r="O36" s="45"/>
      <c r="P36" s="45"/>
      <c r="Q36" s="45"/>
      <c r="S36" s="45"/>
      <c r="T36" s="45"/>
    </row>
    <row r="37" spans="1:20" ht="14.25">
      <c r="A37" s="45"/>
      <c r="B37" s="45"/>
      <c r="D37" s="45"/>
      <c r="E37" s="45"/>
      <c r="F37" s="45"/>
      <c r="H37" s="45"/>
      <c r="I37" s="45"/>
      <c r="J37" s="45"/>
      <c r="K37" s="45"/>
      <c r="L37" s="45"/>
      <c r="M37" s="45"/>
      <c r="O37" s="45"/>
      <c r="P37" s="45"/>
      <c r="Q37" s="45"/>
      <c r="S37" s="45"/>
      <c r="T37" s="45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55" zoomScaleNormal="55" zoomScalePageLayoutView="0" workbookViewId="0" topLeftCell="A1">
      <selection activeCell="E26" sqref="E26"/>
    </sheetView>
  </sheetViews>
  <sheetFormatPr defaultColWidth="9.140625" defaultRowHeight="15"/>
  <cols>
    <col min="1" max="1" width="18.140625" style="0" customWidth="1"/>
    <col min="2" max="2" width="23.8515625" style="0" customWidth="1"/>
    <col min="3" max="3" width="12.7109375" style="0" customWidth="1"/>
    <col min="4" max="4" width="20.8515625" style="0" hidden="1" customWidth="1"/>
    <col min="5" max="5" width="20.00390625" style="0" customWidth="1"/>
    <col min="6" max="6" width="20.28125" style="80" customWidth="1"/>
    <col min="7" max="7" width="5.00390625" style="0" customWidth="1"/>
    <col min="8" max="8" width="10.28125" style="0" customWidth="1"/>
    <col min="9" max="9" width="5.421875" style="0" customWidth="1"/>
    <col min="10" max="10" width="6.7109375" style="0" customWidth="1"/>
    <col min="11" max="11" width="18.28125" style="0" customWidth="1"/>
    <col min="12" max="12" width="23.00390625" style="0" customWidth="1"/>
    <col min="13" max="13" width="11.421875" style="0" customWidth="1"/>
    <col min="14" max="14" width="19.7109375" style="0" hidden="1" customWidth="1"/>
    <col min="15" max="15" width="17.57421875" style="0" customWidth="1"/>
    <col min="16" max="16" width="20.28125" style="80" customWidth="1"/>
    <col min="17" max="17" width="6.57421875" style="0" customWidth="1"/>
    <col min="19" max="19" width="5.28125" style="0" customWidth="1"/>
  </cols>
  <sheetData>
    <row r="1" spans="1:16" ht="31.5" customHeight="1">
      <c r="A1" s="6" t="s">
        <v>181</v>
      </c>
      <c r="B1" s="6" t="s">
        <v>23</v>
      </c>
      <c r="C1" s="6" t="s">
        <v>20</v>
      </c>
      <c r="D1" s="6" t="s">
        <v>176</v>
      </c>
      <c r="E1" s="68" t="s">
        <v>205</v>
      </c>
      <c r="F1" s="82" t="s">
        <v>185</v>
      </c>
      <c r="K1" s="6" t="s">
        <v>181</v>
      </c>
      <c r="L1" s="14" t="s">
        <v>24</v>
      </c>
      <c r="M1" s="6" t="s">
        <v>21</v>
      </c>
      <c r="N1" s="6" t="s">
        <v>177</v>
      </c>
      <c r="O1" s="68" t="s">
        <v>203</v>
      </c>
      <c r="P1" s="82" t="s">
        <v>187</v>
      </c>
    </row>
    <row r="2" spans="1:23" ht="16.5" customHeight="1">
      <c r="A2" s="21" t="s">
        <v>155</v>
      </c>
      <c r="B2" s="22" t="s">
        <v>156</v>
      </c>
      <c r="C2" s="23">
        <v>19.36</v>
      </c>
      <c r="D2" s="49">
        <v>452.5690775632335</v>
      </c>
      <c r="E2" s="88">
        <v>454.2</v>
      </c>
      <c r="F2" s="81">
        <v>485</v>
      </c>
      <c r="G2" s="45"/>
      <c r="H2" s="45"/>
      <c r="I2" s="45"/>
      <c r="K2" s="21" t="s">
        <v>155</v>
      </c>
      <c r="L2" s="22" t="s">
        <v>156</v>
      </c>
      <c r="M2" s="23">
        <v>11.24</v>
      </c>
      <c r="N2" s="49">
        <v>164.68864468864467</v>
      </c>
      <c r="O2" s="88">
        <v>165.2</v>
      </c>
      <c r="P2" s="81">
        <v>134</v>
      </c>
      <c r="Q2" s="45"/>
      <c r="R2" s="45"/>
      <c r="S2" s="45"/>
      <c r="T2" s="45"/>
      <c r="U2" s="45"/>
      <c r="V2" s="45"/>
      <c r="W2" s="45"/>
    </row>
    <row r="3" spans="1:23" ht="14.25">
      <c r="A3" s="21" t="s">
        <v>151</v>
      </c>
      <c r="B3" s="22" t="s">
        <v>152</v>
      </c>
      <c r="C3" s="23">
        <v>19.6</v>
      </c>
      <c r="D3" s="49">
        <v>458.17943802889346</v>
      </c>
      <c r="E3" s="88">
        <v>459.8</v>
      </c>
      <c r="F3" s="81">
        <v>491</v>
      </c>
      <c r="G3" s="45"/>
      <c r="H3" s="45"/>
      <c r="I3" s="45"/>
      <c r="K3" s="21" t="s">
        <v>151</v>
      </c>
      <c r="L3" s="22" t="s">
        <v>152</v>
      </c>
      <c r="M3" s="23">
        <v>10.17</v>
      </c>
      <c r="N3" s="49">
        <v>149.010989010989</v>
      </c>
      <c r="O3" s="88">
        <v>149.5</v>
      </c>
      <c r="P3" s="81">
        <v>121</v>
      </c>
      <c r="Q3" s="45"/>
      <c r="R3" s="45"/>
      <c r="S3" s="45"/>
      <c r="T3" s="45"/>
      <c r="U3" s="45"/>
      <c r="V3" s="45"/>
      <c r="W3" s="45"/>
    </row>
    <row r="4" spans="1:23" ht="15.75" customHeight="1">
      <c r="A4" s="21" t="s">
        <v>153</v>
      </c>
      <c r="B4" s="22" t="s">
        <v>154</v>
      </c>
      <c r="C4" s="23">
        <v>19.6</v>
      </c>
      <c r="D4" s="49">
        <v>458.17943802889346</v>
      </c>
      <c r="E4" s="88">
        <v>459.8</v>
      </c>
      <c r="F4" s="81">
        <v>491</v>
      </c>
      <c r="G4" s="45"/>
      <c r="H4" s="45"/>
      <c r="I4" s="45"/>
      <c r="K4" s="21" t="s">
        <v>153</v>
      </c>
      <c r="L4" s="22" t="s">
        <v>154</v>
      </c>
      <c r="M4" s="23">
        <v>12.54</v>
      </c>
      <c r="N4" s="49">
        <v>183.7362637362637</v>
      </c>
      <c r="O4" s="88">
        <v>184.4</v>
      </c>
      <c r="P4" s="81">
        <v>150</v>
      </c>
      <c r="Q4" s="45"/>
      <c r="R4" s="45"/>
      <c r="S4" s="45"/>
      <c r="T4" s="45"/>
      <c r="U4" s="45"/>
      <c r="V4" s="45"/>
      <c r="W4" s="45"/>
    </row>
    <row r="5" spans="1:23" ht="15" customHeight="1">
      <c r="A5" s="21" t="s">
        <v>161</v>
      </c>
      <c r="B5" s="22" t="s">
        <v>162</v>
      </c>
      <c r="C5" s="23">
        <v>23.38</v>
      </c>
      <c r="D5" s="49">
        <v>546.542615363037</v>
      </c>
      <c r="E5" s="88">
        <v>548.5</v>
      </c>
      <c r="F5" s="81">
        <v>586</v>
      </c>
      <c r="G5" s="45"/>
      <c r="H5" s="45"/>
      <c r="I5" s="45"/>
      <c r="K5" s="21" t="s">
        <v>161</v>
      </c>
      <c r="L5" s="22" t="s">
        <v>162</v>
      </c>
      <c r="M5" s="23">
        <v>10.81</v>
      </c>
      <c r="N5" s="49">
        <v>158.3882783882784</v>
      </c>
      <c r="O5" s="88">
        <v>158.9</v>
      </c>
      <c r="P5" s="81">
        <v>129</v>
      </c>
      <c r="Q5" s="45"/>
      <c r="R5" s="45"/>
      <c r="S5" s="45"/>
      <c r="T5" s="45"/>
      <c r="U5" s="45"/>
      <c r="V5" s="45"/>
      <c r="W5" s="45"/>
    </row>
    <row r="6" spans="1:23" ht="15.75" customHeight="1">
      <c r="A6" s="21" t="s">
        <v>159</v>
      </c>
      <c r="B6" s="22" t="s">
        <v>160</v>
      </c>
      <c r="C6" s="23">
        <v>20.71</v>
      </c>
      <c r="D6" s="49">
        <v>484.1273551825706</v>
      </c>
      <c r="E6" s="88">
        <v>485.8</v>
      </c>
      <c r="F6" s="81">
        <v>519</v>
      </c>
      <c r="G6" s="45"/>
      <c r="H6" s="45"/>
      <c r="I6" s="45"/>
      <c r="K6" s="21" t="s">
        <v>159</v>
      </c>
      <c r="L6" s="22" t="s">
        <v>160</v>
      </c>
      <c r="M6" s="23">
        <v>10.31</v>
      </c>
      <c r="N6" s="49">
        <v>151.06227106227107</v>
      </c>
      <c r="O6" s="88">
        <v>151.6</v>
      </c>
      <c r="P6" s="81">
        <v>123</v>
      </c>
      <c r="Q6" s="45"/>
      <c r="R6" s="45"/>
      <c r="S6" s="45"/>
      <c r="T6" s="45"/>
      <c r="U6" s="45"/>
      <c r="V6" s="45"/>
      <c r="W6" s="45"/>
    </row>
    <row r="7" spans="1:23" ht="15.75" customHeight="1">
      <c r="A7" s="21" t="s">
        <v>157</v>
      </c>
      <c r="B7" s="22" t="s">
        <v>158</v>
      </c>
      <c r="C7" s="23">
        <v>20.25</v>
      </c>
      <c r="D7" s="49">
        <v>473.37416429005566</v>
      </c>
      <c r="E7" s="88">
        <v>475</v>
      </c>
      <c r="F7" s="81">
        <v>507</v>
      </c>
      <c r="G7" s="45"/>
      <c r="H7" s="45"/>
      <c r="I7" s="45"/>
      <c r="K7" s="21" t="s">
        <v>157</v>
      </c>
      <c r="L7" s="22" t="s">
        <v>158</v>
      </c>
      <c r="M7" s="23">
        <v>9.86</v>
      </c>
      <c r="N7" s="49">
        <v>144.46886446886447</v>
      </c>
      <c r="O7" s="88">
        <v>145</v>
      </c>
      <c r="P7" s="81">
        <v>118</v>
      </c>
      <c r="Q7" s="45"/>
      <c r="R7" s="45"/>
      <c r="S7" s="45"/>
      <c r="T7" s="45"/>
      <c r="U7" s="45"/>
      <c r="V7" s="45"/>
      <c r="W7" s="45"/>
    </row>
    <row r="8" spans="1:23" ht="15" customHeight="1">
      <c r="A8" s="21" t="s">
        <v>163</v>
      </c>
      <c r="B8" s="22" t="s">
        <v>164</v>
      </c>
      <c r="C8" s="23">
        <v>21.41</v>
      </c>
      <c r="D8" s="49">
        <v>500.4909065407453</v>
      </c>
      <c r="E8" s="88">
        <v>502.2</v>
      </c>
      <c r="F8" s="81">
        <v>536</v>
      </c>
      <c r="G8" s="45"/>
      <c r="H8" s="45"/>
      <c r="I8" s="45"/>
      <c r="K8" s="21" t="s">
        <v>163</v>
      </c>
      <c r="L8" s="22" t="s">
        <v>164</v>
      </c>
      <c r="M8" s="23">
        <v>11.48</v>
      </c>
      <c r="N8" s="49">
        <v>168.2051282051282</v>
      </c>
      <c r="O8" s="88">
        <v>168.8</v>
      </c>
      <c r="P8" s="81">
        <v>137</v>
      </c>
      <c r="Q8" s="45"/>
      <c r="R8" s="45"/>
      <c r="S8" s="45"/>
      <c r="T8" s="45"/>
      <c r="U8" s="45"/>
      <c r="V8" s="45"/>
      <c r="W8" s="45"/>
    </row>
    <row r="9" spans="1:23" ht="15" customHeight="1">
      <c r="A9" s="21" t="s">
        <v>165</v>
      </c>
      <c r="B9" s="22" t="s">
        <v>166</v>
      </c>
      <c r="C9" s="52" t="s">
        <v>167</v>
      </c>
      <c r="D9" s="51"/>
      <c r="E9" s="7"/>
      <c r="F9" s="81" t="s">
        <v>189</v>
      </c>
      <c r="G9" s="45"/>
      <c r="H9" s="45"/>
      <c r="I9" s="45"/>
      <c r="K9" s="21" t="s">
        <v>165</v>
      </c>
      <c r="L9" s="22" t="s">
        <v>166</v>
      </c>
      <c r="M9" s="23">
        <v>11.74</v>
      </c>
      <c r="N9" s="49">
        <v>172.014652014652</v>
      </c>
      <c r="O9" s="88">
        <v>172.6</v>
      </c>
      <c r="P9" s="81">
        <v>140</v>
      </c>
      <c r="Q9" s="45"/>
      <c r="R9" s="45"/>
      <c r="S9" s="45"/>
      <c r="T9" s="45"/>
      <c r="U9" s="45"/>
      <c r="V9" s="45"/>
      <c r="W9" s="45"/>
    </row>
    <row r="10" spans="1:23" ht="15" customHeight="1">
      <c r="A10" s="21" t="s">
        <v>168</v>
      </c>
      <c r="B10" s="22" t="s">
        <v>169</v>
      </c>
      <c r="C10" s="52" t="s">
        <v>167</v>
      </c>
      <c r="D10" s="51"/>
      <c r="E10" s="7"/>
      <c r="F10" s="81" t="s">
        <v>189</v>
      </c>
      <c r="G10" s="45"/>
      <c r="H10" s="45"/>
      <c r="I10" s="45"/>
      <c r="K10" s="21" t="s">
        <v>168</v>
      </c>
      <c r="L10" s="22" t="s">
        <v>169</v>
      </c>
      <c r="M10" s="23">
        <v>11.23</v>
      </c>
      <c r="N10" s="49">
        <v>164.54212454212455</v>
      </c>
      <c r="O10" s="88">
        <v>165.1</v>
      </c>
      <c r="P10" s="81">
        <v>134</v>
      </c>
      <c r="Q10" s="45"/>
      <c r="R10" s="45"/>
      <c r="S10" s="45"/>
      <c r="T10" s="45"/>
      <c r="U10" s="45"/>
      <c r="V10" s="45"/>
      <c r="W10" s="45"/>
    </row>
    <row r="11" spans="1:23" ht="15.75" customHeight="1">
      <c r="A11" s="2" t="s">
        <v>8</v>
      </c>
      <c r="B11" s="2" t="s">
        <v>17</v>
      </c>
      <c r="C11" s="23">
        <v>29</v>
      </c>
      <c r="D11" s="49">
        <v>677.9185562672402</v>
      </c>
      <c r="G11" s="45"/>
      <c r="H11" s="45"/>
      <c r="I11" s="45"/>
      <c r="K11" s="2" t="s">
        <v>8</v>
      </c>
      <c r="L11" s="2" t="s">
        <v>17</v>
      </c>
      <c r="M11" s="23">
        <v>20</v>
      </c>
      <c r="N11" s="49">
        <v>293.040293040293</v>
      </c>
      <c r="Q11" s="45"/>
      <c r="R11" s="45"/>
      <c r="S11" s="45"/>
      <c r="T11" s="45"/>
      <c r="U11" s="45"/>
      <c r="V11" s="45"/>
      <c r="W11" s="45"/>
    </row>
    <row r="12" spans="1:16" ht="31.5">
      <c r="A12" s="2" t="s">
        <v>19</v>
      </c>
      <c r="B12" s="2" t="s">
        <v>18</v>
      </c>
      <c r="C12" s="3"/>
      <c r="D12" s="34">
        <v>674.41</v>
      </c>
      <c r="E12" s="92">
        <v>674.41</v>
      </c>
      <c r="F12" s="93" t="s">
        <v>210</v>
      </c>
      <c r="G12" s="45"/>
      <c r="H12" s="45"/>
      <c r="I12" s="45"/>
      <c r="K12" s="2" t="s">
        <v>19</v>
      </c>
      <c r="L12" s="2" t="s">
        <v>18</v>
      </c>
      <c r="M12" s="3"/>
      <c r="N12" s="34" t="s">
        <v>173</v>
      </c>
      <c r="O12" s="92" t="s">
        <v>173</v>
      </c>
      <c r="P12" s="93" t="s">
        <v>210</v>
      </c>
    </row>
    <row r="13" spans="1:13" ht="14.25">
      <c r="A13" s="5"/>
      <c r="B13" s="28"/>
      <c r="C13" s="31"/>
      <c r="D13" s="5"/>
      <c r="E13" s="5"/>
      <c r="G13" s="45"/>
      <c r="H13" s="45"/>
      <c r="I13" s="45"/>
      <c r="L13" s="32"/>
      <c r="M13" s="1"/>
    </row>
    <row r="14" spans="7:9" ht="14.25">
      <c r="G14" s="45"/>
      <c r="H14" s="45"/>
      <c r="I14" s="45"/>
    </row>
    <row r="15" spans="7:9" ht="14.25">
      <c r="G15" s="45"/>
      <c r="H15" s="45"/>
      <c r="I15" s="45"/>
    </row>
    <row r="16" spans="1:16" ht="30" customHeight="1">
      <c r="A16" s="6" t="s">
        <v>181</v>
      </c>
      <c r="B16" s="6" t="s">
        <v>171</v>
      </c>
      <c r="C16" s="6" t="s">
        <v>21</v>
      </c>
      <c r="D16" s="6" t="s">
        <v>178</v>
      </c>
      <c r="E16" s="68" t="s">
        <v>207</v>
      </c>
      <c r="F16" s="82" t="s">
        <v>186</v>
      </c>
      <c r="G16" s="45"/>
      <c r="H16" s="45"/>
      <c r="I16" s="45"/>
      <c r="K16" s="6" t="s">
        <v>181</v>
      </c>
      <c r="L16" s="6" t="s">
        <v>180</v>
      </c>
      <c r="M16" s="6" t="s">
        <v>20</v>
      </c>
      <c r="N16" s="6" t="s">
        <v>179</v>
      </c>
      <c r="O16" s="68" t="s">
        <v>206</v>
      </c>
      <c r="P16" s="82" t="s">
        <v>188</v>
      </c>
    </row>
    <row r="17" spans="1:16" ht="14.25">
      <c r="A17" s="21" t="s">
        <v>155</v>
      </c>
      <c r="B17" s="22" t="s">
        <v>156</v>
      </c>
      <c r="C17" s="23">
        <v>20.73</v>
      </c>
      <c r="D17" s="49">
        <v>272.1901260504202</v>
      </c>
      <c r="E17" s="88">
        <v>272.1</v>
      </c>
      <c r="F17" s="81">
        <v>242</v>
      </c>
      <c r="G17" s="45"/>
      <c r="H17" s="45"/>
      <c r="I17" s="45"/>
      <c r="K17" s="21" t="s">
        <v>155</v>
      </c>
      <c r="L17" s="22" t="s">
        <v>156</v>
      </c>
      <c r="M17" s="52">
        <v>12.14</v>
      </c>
      <c r="N17" s="4"/>
      <c r="O17" s="88">
        <v>284.8</v>
      </c>
      <c r="P17" s="81">
        <v>327</v>
      </c>
    </row>
    <row r="18" spans="1:16" ht="14.25">
      <c r="A18" s="21" t="s">
        <v>151</v>
      </c>
      <c r="B18" s="22" t="s">
        <v>152</v>
      </c>
      <c r="C18" s="23">
        <v>19.39</v>
      </c>
      <c r="D18" s="49">
        <v>254.59558823529412</v>
      </c>
      <c r="E18" s="88">
        <v>254.5</v>
      </c>
      <c r="F18" s="81">
        <v>226</v>
      </c>
      <c r="G18" s="45"/>
      <c r="H18" s="45"/>
      <c r="I18" s="45"/>
      <c r="K18" s="21" t="s">
        <v>151</v>
      </c>
      <c r="L18" s="22" t="s">
        <v>152</v>
      </c>
      <c r="M18" s="52">
        <v>10.76</v>
      </c>
      <c r="N18" s="4"/>
      <c r="O18" s="88">
        <v>252.4</v>
      </c>
      <c r="P18" s="81">
        <v>289</v>
      </c>
    </row>
    <row r="19" spans="1:16" ht="14.25">
      <c r="A19" s="21" t="s">
        <v>153</v>
      </c>
      <c r="B19" s="22" t="s">
        <v>154</v>
      </c>
      <c r="C19" s="23">
        <v>20.82</v>
      </c>
      <c r="D19" s="49">
        <v>273.3718487394958</v>
      </c>
      <c r="E19" s="88">
        <v>273.3</v>
      </c>
      <c r="F19" s="81">
        <v>243</v>
      </c>
      <c r="G19" s="45"/>
      <c r="H19" s="45"/>
      <c r="I19" s="45"/>
      <c r="K19" s="21" t="s">
        <v>153</v>
      </c>
      <c r="L19" s="22" t="s">
        <v>154</v>
      </c>
      <c r="M19" s="52">
        <v>11.67</v>
      </c>
      <c r="N19" s="4"/>
      <c r="O19" s="88">
        <v>273.8</v>
      </c>
      <c r="P19" s="81">
        <v>314</v>
      </c>
    </row>
    <row r="20" spans="1:16" ht="14.25">
      <c r="A20" s="21" t="s">
        <v>161</v>
      </c>
      <c r="B20" s="22" t="s">
        <v>162</v>
      </c>
      <c r="C20" s="23">
        <v>19.56</v>
      </c>
      <c r="D20" s="49">
        <v>256.827731092437</v>
      </c>
      <c r="E20" s="88">
        <v>256.8</v>
      </c>
      <c r="F20" s="81">
        <v>228</v>
      </c>
      <c r="G20" s="45"/>
      <c r="H20" s="45"/>
      <c r="I20" s="45"/>
      <c r="K20" s="21" t="s">
        <v>161</v>
      </c>
      <c r="L20" s="22" t="s">
        <v>162</v>
      </c>
      <c r="M20" s="52">
        <v>13.22</v>
      </c>
      <c r="N20" s="4"/>
      <c r="O20" s="88">
        <v>310.1</v>
      </c>
      <c r="P20" s="81">
        <v>356</v>
      </c>
    </row>
    <row r="21" spans="1:16" ht="14.25">
      <c r="A21" s="21" t="s">
        <v>159</v>
      </c>
      <c r="B21" s="22" t="s">
        <v>160</v>
      </c>
      <c r="C21" s="23">
        <v>20.02</v>
      </c>
      <c r="D21" s="49">
        <v>262.86764705882354</v>
      </c>
      <c r="E21" s="88">
        <v>262.8</v>
      </c>
      <c r="F21" s="81">
        <v>233</v>
      </c>
      <c r="G21" s="45"/>
      <c r="H21" s="45"/>
      <c r="I21" s="45"/>
      <c r="K21" s="21" t="s">
        <v>159</v>
      </c>
      <c r="L21" s="22" t="s">
        <v>160</v>
      </c>
      <c r="M21" s="52">
        <v>12.8</v>
      </c>
      <c r="N21" s="4"/>
      <c r="O21" s="88">
        <v>300.3</v>
      </c>
      <c r="P21" s="81">
        <v>344</v>
      </c>
    </row>
    <row r="22" spans="1:16" ht="14.25">
      <c r="A22" s="21" t="s">
        <v>157</v>
      </c>
      <c r="B22" s="22" t="s">
        <v>158</v>
      </c>
      <c r="C22" s="23">
        <v>18.78</v>
      </c>
      <c r="D22" s="49">
        <v>246.5861344537815</v>
      </c>
      <c r="E22" s="88">
        <v>246.5</v>
      </c>
      <c r="F22" s="81">
        <v>219</v>
      </c>
      <c r="G22" s="45"/>
      <c r="H22" s="45"/>
      <c r="I22" s="45"/>
      <c r="K22" s="21" t="s">
        <v>157</v>
      </c>
      <c r="L22" s="22" t="s">
        <v>158</v>
      </c>
      <c r="M22" s="52">
        <v>13.07</v>
      </c>
      <c r="N22" s="4"/>
      <c r="O22" s="88">
        <v>306.6</v>
      </c>
      <c r="P22" s="81">
        <v>352</v>
      </c>
    </row>
    <row r="23" spans="1:16" ht="14.25">
      <c r="A23" s="21" t="s">
        <v>163</v>
      </c>
      <c r="B23" s="22" t="s">
        <v>164</v>
      </c>
      <c r="C23" s="23">
        <v>19.87</v>
      </c>
      <c r="D23" s="49">
        <v>260.8981092436975</v>
      </c>
      <c r="E23" s="88">
        <v>260.8</v>
      </c>
      <c r="F23" s="81">
        <v>232</v>
      </c>
      <c r="G23" s="45"/>
      <c r="H23" s="45"/>
      <c r="I23" s="45"/>
      <c r="K23" s="21" t="s">
        <v>163</v>
      </c>
      <c r="L23" s="22" t="s">
        <v>164</v>
      </c>
      <c r="M23" s="52">
        <v>13.83</v>
      </c>
      <c r="N23" s="4"/>
      <c r="O23" s="88">
        <v>324.4</v>
      </c>
      <c r="P23" s="81">
        <v>372</v>
      </c>
    </row>
    <row r="24" spans="1:16" ht="14.25">
      <c r="A24" s="21" t="s">
        <v>165</v>
      </c>
      <c r="B24" s="22" t="s">
        <v>166</v>
      </c>
      <c r="C24" s="23">
        <v>20.65</v>
      </c>
      <c r="D24" s="49">
        <v>271.1397058823529</v>
      </c>
      <c r="E24" s="88">
        <v>271.1</v>
      </c>
      <c r="F24" s="81">
        <v>241</v>
      </c>
      <c r="G24" s="45"/>
      <c r="H24" s="45"/>
      <c r="I24" s="45"/>
      <c r="K24" s="21" t="s">
        <v>165</v>
      </c>
      <c r="L24" s="22" t="s">
        <v>166</v>
      </c>
      <c r="M24" s="52" t="s">
        <v>167</v>
      </c>
      <c r="N24" s="51"/>
      <c r="O24" s="7"/>
      <c r="P24" s="81" t="s">
        <v>189</v>
      </c>
    </row>
    <row r="25" spans="1:16" ht="14.25">
      <c r="A25" s="21" t="s">
        <v>168</v>
      </c>
      <c r="B25" s="22" t="s">
        <v>169</v>
      </c>
      <c r="C25" s="23">
        <v>20.63</v>
      </c>
      <c r="D25" s="49">
        <v>270.87710084033614</v>
      </c>
      <c r="E25" s="88">
        <v>270.8</v>
      </c>
      <c r="F25" s="81">
        <v>241</v>
      </c>
      <c r="K25" s="21" t="s">
        <v>168</v>
      </c>
      <c r="L25" s="22" t="s">
        <v>169</v>
      </c>
      <c r="M25" s="52" t="s">
        <v>167</v>
      </c>
      <c r="N25" s="51"/>
      <c r="O25" s="7"/>
      <c r="P25" s="81">
        <v>355</v>
      </c>
    </row>
    <row r="26" spans="1:16" ht="31.5">
      <c r="A26" s="2" t="s">
        <v>19</v>
      </c>
      <c r="B26" s="2" t="s">
        <v>18</v>
      </c>
      <c r="C26" s="3"/>
      <c r="D26" s="34" t="s">
        <v>174</v>
      </c>
      <c r="E26" s="92" t="s">
        <v>174</v>
      </c>
      <c r="K26" s="2" t="s">
        <v>19</v>
      </c>
      <c r="L26" s="2" t="s">
        <v>18</v>
      </c>
      <c r="M26" s="3"/>
      <c r="N26" s="34"/>
      <c r="O26" s="92">
        <v>412.52</v>
      </c>
      <c r="P26" s="93" t="s">
        <v>210</v>
      </c>
    </row>
    <row r="29" spans="1:6" ht="28.5" customHeight="1">
      <c r="A29" s="68" t="s">
        <v>181</v>
      </c>
      <c r="B29" s="83" t="s">
        <v>190</v>
      </c>
      <c r="C29" s="68" t="s">
        <v>20</v>
      </c>
      <c r="D29" s="68" t="s">
        <v>178</v>
      </c>
      <c r="E29" s="68" t="s">
        <v>208</v>
      </c>
      <c r="F29" s="82" t="s">
        <v>209</v>
      </c>
    </row>
    <row r="30" spans="1:6" ht="14.25">
      <c r="A30" s="21" t="s">
        <v>155</v>
      </c>
      <c r="B30" s="22" t="s">
        <v>156</v>
      </c>
      <c r="C30" s="23">
        <v>10</v>
      </c>
      <c r="D30" s="49"/>
      <c r="E30" s="42"/>
      <c r="F30" s="81">
        <v>119</v>
      </c>
    </row>
    <row r="31" spans="1:6" ht="14.25">
      <c r="A31" s="21" t="s">
        <v>151</v>
      </c>
      <c r="B31" s="22" t="s">
        <v>152</v>
      </c>
      <c r="C31" s="23">
        <v>10.5</v>
      </c>
      <c r="D31" s="49"/>
      <c r="E31" s="42"/>
      <c r="F31" s="81">
        <v>125</v>
      </c>
    </row>
    <row r="32" spans="1:6" ht="14.25">
      <c r="A32" s="21" t="s">
        <v>153</v>
      </c>
      <c r="B32" s="22" t="s">
        <v>154</v>
      </c>
      <c r="C32" s="23">
        <v>12.1</v>
      </c>
      <c r="D32" s="49"/>
      <c r="E32" s="42"/>
      <c r="F32" s="81">
        <v>143</v>
      </c>
    </row>
    <row r="33" spans="1:6" ht="14.25">
      <c r="A33" s="21" t="s">
        <v>161</v>
      </c>
      <c r="B33" s="22" t="s">
        <v>162</v>
      </c>
      <c r="C33" s="23">
        <v>9.7</v>
      </c>
      <c r="D33" s="49"/>
      <c r="E33" s="42"/>
      <c r="F33" s="81">
        <v>115</v>
      </c>
    </row>
    <row r="34" spans="1:6" ht="14.25">
      <c r="A34" s="21" t="s">
        <v>159</v>
      </c>
      <c r="B34" s="22" t="s">
        <v>160</v>
      </c>
      <c r="C34" s="23">
        <v>10.1</v>
      </c>
      <c r="D34" s="49"/>
      <c r="E34" s="42"/>
      <c r="F34" s="81">
        <v>120</v>
      </c>
    </row>
    <row r="35" spans="1:6" ht="14.25">
      <c r="A35" s="21" t="s">
        <v>157</v>
      </c>
      <c r="B35" s="22" t="s">
        <v>158</v>
      </c>
      <c r="C35" s="23">
        <v>9.8</v>
      </c>
      <c r="D35" s="49"/>
      <c r="E35" s="42"/>
      <c r="F35" s="81">
        <v>116</v>
      </c>
    </row>
    <row r="36" spans="1:6" ht="14.25">
      <c r="A36" s="21" t="s">
        <v>163</v>
      </c>
      <c r="B36" s="22" t="s">
        <v>164</v>
      </c>
      <c r="C36" s="23">
        <v>9.9</v>
      </c>
      <c r="D36" s="49"/>
      <c r="E36" s="42"/>
      <c r="F36" s="81">
        <v>118</v>
      </c>
    </row>
    <row r="37" spans="1:6" ht="14.25">
      <c r="A37" s="21" t="s">
        <v>165</v>
      </c>
      <c r="B37" s="22" t="s">
        <v>166</v>
      </c>
      <c r="C37" s="23" t="s">
        <v>167</v>
      </c>
      <c r="D37" s="49"/>
      <c r="E37" s="42"/>
      <c r="F37" s="81" t="s">
        <v>167</v>
      </c>
    </row>
    <row r="38" spans="1:6" ht="14.25">
      <c r="A38" s="21" t="s">
        <v>168</v>
      </c>
      <c r="B38" s="22" t="s">
        <v>169</v>
      </c>
      <c r="C38" s="23" t="s">
        <v>167</v>
      </c>
      <c r="D38" s="49"/>
      <c r="E38" s="42"/>
      <c r="F38" s="81" t="s">
        <v>167</v>
      </c>
    </row>
    <row r="39" spans="1:6" ht="31.5">
      <c r="A39" s="66" t="s">
        <v>19</v>
      </c>
      <c r="B39" s="66" t="s">
        <v>18</v>
      </c>
      <c r="C39" s="67"/>
      <c r="D39" s="75" t="s">
        <v>174</v>
      </c>
      <c r="E39" s="80"/>
      <c r="F39" s="93" t="s">
        <v>210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="70" zoomScaleNormal="70" zoomScalePageLayoutView="0" workbookViewId="0" topLeftCell="A1">
      <selection activeCell="L52" sqref="L52"/>
    </sheetView>
  </sheetViews>
  <sheetFormatPr defaultColWidth="9.140625" defaultRowHeight="15"/>
  <cols>
    <col min="1" max="1" width="18.140625" style="0" customWidth="1"/>
    <col min="2" max="2" width="23.8515625" style="0" customWidth="1"/>
    <col min="3" max="3" width="11.57421875" style="0" customWidth="1"/>
    <col min="4" max="4" width="18.28125" style="0" hidden="1" customWidth="1"/>
    <col min="5" max="5" width="19.00390625" style="0" customWidth="1"/>
    <col min="6" max="6" width="21.7109375" style="80" customWidth="1"/>
    <col min="7" max="7" width="5.00390625" style="0" customWidth="1"/>
    <col min="8" max="8" width="10.28125" style="0" customWidth="1"/>
    <col min="10" max="10" width="6.7109375" style="0" customWidth="1"/>
    <col min="11" max="11" width="13.57421875" style="0" customWidth="1"/>
    <col min="12" max="12" width="23.00390625" style="0" customWidth="1"/>
    <col min="13" max="13" width="12.57421875" style="0" customWidth="1"/>
    <col min="14" max="14" width="17.57421875" style="0" hidden="1" customWidth="1"/>
    <col min="15" max="15" width="19.8515625" style="0" customWidth="1"/>
    <col min="16" max="16" width="20.7109375" style="0" customWidth="1"/>
    <col min="18" max="18" width="18.00390625" style="0" customWidth="1"/>
    <col min="19" max="19" width="21.8515625" style="0" customWidth="1"/>
  </cols>
  <sheetData>
    <row r="1" spans="1:17" ht="28.5">
      <c r="A1" s="6" t="s">
        <v>22</v>
      </c>
      <c r="B1" s="6" t="s">
        <v>23</v>
      </c>
      <c r="C1" s="68" t="s">
        <v>20</v>
      </c>
      <c r="D1" s="68" t="s">
        <v>176</v>
      </c>
      <c r="E1" s="68" t="s">
        <v>205</v>
      </c>
      <c r="F1" s="82" t="s">
        <v>185</v>
      </c>
      <c r="G1" s="65"/>
      <c r="H1" s="65"/>
      <c r="I1" s="65"/>
      <c r="J1" s="65"/>
      <c r="K1" s="6" t="s">
        <v>22</v>
      </c>
      <c r="L1" s="14" t="s">
        <v>24</v>
      </c>
      <c r="M1" s="68" t="s">
        <v>21</v>
      </c>
      <c r="N1" s="68" t="s">
        <v>183</v>
      </c>
      <c r="O1" s="68" t="s">
        <v>203</v>
      </c>
      <c r="P1" s="82" t="s">
        <v>191</v>
      </c>
      <c r="Q1" s="65"/>
    </row>
    <row r="2" spans="1:17" ht="14.25">
      <c r="A2" s="8" t="s">
        <v>61</v>
      </c>
      <c r="B2" s="9" t="s">
        <v>62</v>
      </c>
      <c r="C2" s="46">
        <v>23.5</v>
      </c>
      <c r="D2" s="76">
        <v>549.3477955958672</v>
      </c>
      <c r="E2" s="88">
        <v>551.3</v>
      </c>
      <c r="F2" s="81">
        <v>545</v>
      </c>
      <c r="G2" s="65"/>
      <c r="H2" s="65"/>
      <c r="I2" s="65"/>
      <c r="J2" s="65"/>
      <c r="K2" s="8" t="s">
        <v>61</v>
      </c>
      <c r="L2" s="9" t="s">
        <v>62</v>
      </c>
      <c r="M2" s="46">
        <v>14</v>
      </c>
      <c r="N2" s="76">
        <v>205.1282051282051</v>
      </c>
      <c r="O2" s="88">
        <v>205.8</v>
      </c>
      <c r="P2" s="81">
        <v>204</v>
      </c>
      <c r="Q2" s="65"/>
    </row>
    <row r="3" spans="1:17" ht="15.75" customHeight="1">
      <c r="A3" s="8" t="s">
        <v>63</v>
      </c>
      <c r="B3" s="9" t="s">
        <v>64</v>
      </c>
      <c r="C3" s="46">
        <v>23.6</v>
      </c>
      <c r="D3" s="76">
        <v>551.6854457898921</v>
      </c>
      <c r="E3" s="88">
        <v>553.6</v>
      </c>
      <c r="F3" s="81">
        <v>546</v>
      </c>
      <c r="G3" s="65"/>
      <c r="H3" s="65"/>
      <c r="I3" s="65"/>
      <c r="J3" s="65"/>
      <c r="K3" s="8" t="s">
        <v>63</v>
      </c>
      <c r="L3" s="9" t="s">
        <v>64</v>
      </c>
      <c r="M3" s="46">
        <v>14</v>
      </c>
      <c r="N3" s="76">
        <v>205.1282051282051</v>
      </c>
      <c r="O3" s="88">
        <v>205.8</v>
      </c>
      <c r="P3" s="81">
        <v>203</v>
      </c>
      <c r="Q3" s="65"/>
    </row>
    <row r="4" spans="1:17" ht="16.5" customHeight="1">
      <c r="A4" s="8" t="s">
        <v>65</v>
      </c>
      <c r="B4" s="9" t="s">
        <v>66</v>
      </c>
      <c r="C4" s="46">
        <v>23.6</v>
      </c>
      <c r="D4" s="76">
        <v>551.6854457898921</v>
      </c>
      <c r="E4" s="88">
        <v>553.6</v>
      </c>
      <c r="F4" s="81">
        <v>546</v>
      </c>
      <c r="G4" s="65"/>
      <c r="H4" s="65"/>
      <c r="I4" s="65"/>
      <c r="J4" s="65"/>
      <c r="K4" s="8" t="s">
        <v>65</v>
      </c>
      <c r="L4" s="9" t="s">
        <v>66</v>
      </c>
      <c r="M4" s="46">
        <v>14</v>
      </c>
      <c r="N4" s="76">
        <v>205.1282051282051</v>
      </c>
      <c r="O4" s="88">
        <v>205.8</v>
      </c>
      <c r="P4" s="81">
        <v>203</v>
      </c>
      <c r="Q4" s="65"/>
    </row>
    <row r="5" spans="1:17" ht="15.75" customHeight="1">
      <c r="A5" s="8" t="s">
        <v>67</v>
      </c>
      <c r="B5" s="9" t="s">
        <v>68</v>
      </c>
      <c r="C5" s="46">
        <v>23.5</v>
      </c>
      <c r="D5" s="76">
        <v>549.3477955958672</v>
      </c>
      <c r="E5" s="88">
        <v>551.3</v>
      </c>
      <c r="F5" s="81">
        <v>543</v>
      </c>
      <c r="G5" s="65"/>
      <c r="H5" s="65"/>
      <c r="I5" s="65"/>
      <c r="J5" s="65"/>
      <c r="K5" s="8" t="s">
        <v>67</v>
      </c>
      <c r="L5" s="9" t="s">
        <v>68</v>
      </c>
      <c r="M5" s="46">
        <v>14</v>
      </c>
      <c r="N5" s="76">
        <v>205.1282051282051</v>
      </c>
      <c r="O5" s="88">
        <v>205.8</v>
      </c>
      <c r="P5" s="81">
        <v>203</v>
      </c>
      <c r="Q5" s="65"/>
    </row>
    <row r="6" spans="1:16" ht="15.75" customHeight="1">
      <c r="A6" s="8" t="s">
        <v>69</v>
      </c>
      <c r="B6" s="9" t="s">
        <v>70</v>
      </c>
      <c r="C6" s="46">
        <v>23.6</v>
      </c>
      <c r="D6" s="76">
        <v>551.6854457898921</v>
      </c>
      <c r="E6" s="88">
        <v>553.6</v>
      </c>
      <c r="F6" s="81">
        <v>547</v>
      </c>
      <c r="G6" s="65"/>
      <c r="H6" s="65"/>
      <c r="I6" s="65"/>
      <c r="J6" s="65"/>
      <c r="K6" s="8" t="s">
        <v>69</v>
      </c>
      <c r="L6" s="9" t="s">
        <v>70</v>
      </c>
      <c r="M6" s="46">
        <v>14</v>
      </c>
      <c r="N6" s="76">
        <v>205.1282051282051</v>
      </c>
      <c r="O6" s="88">
        <v>205.8</v>
      </c>
      <c r="P6" s="81">
        <v>203</v>
      </c>
    </row>
    <row r="7" spans="1:16" ht="15" customHeight="1">
      <c r="A7" s="8" t="s">
        <v>71</v>
      </c>
      <c r="B7" s="9" t="s">
        <v>72</v>
      </c>
      <c r="C7" s="46">
        <v>23.5</v>
      </c>
      <c r="D7" s="76">
        <v>549.3477955958672</v>
      </c>
      <c r="E7" s="88">
        <v>551.3</v>
      </c>
      <c r="F7" s="81">
        <v>544</v>
      </c>
      <c r="G7" s="65"/>
      <c r="H7" s="65"/>
      <c r="I7" s="65"/>
      <c r="J7" s="65"/>
      <c r="K7" s="8" t="s">
        <v>71</v>
      </c>
      <c r="L7" s="9" t="s">
        <v>72</v>
      </c>
      <c r="M7" s="46">
        <v>13.9</v>
      </c>
      <c r="N7" s="76">
        <v>203.66300366300365</v>
      </c>
      <c r="O7" s="88">
        <v>204.4</v>
      </c>
      <c r="P7" s="81">
        <v>202</v>
      </c>
    </row>
    <row r="8" spans="1:16" ht="15" customHeight="1">
      <c r="A8" s="8" t="s">
        <v>73</v>
      </c>
      <c r="B8" s="9" t="s">
        <v>74</v>
      </c>
      <c r="C8" s="46">
        <v>23.8</v>
      </c>
      <c r="D8" s="76">
        <v>556.360746177942</v>
      </c>
      <c r="E8" s="88">
        <v>558.3</v>
      </c>
      <c r="F8" s="81">
        <v>550</v>
      </c>
      <c r="G8" s="65"/>
      <c r="H8" s="65"/>
      <c r="I8" s="65"/>
      <c r="J8" s="65"/>
      <c r="K8" s="8" t="s">
        <v>73</v>
      </c>
      <c r="L8" s="9" t="s">
        <v>74</v>
      </c>
      <c r="M8" s="46">
        <v>14.1</v>
      </c>
      <c r="N8" s="76">
        <v>206.59340659340657</v>
      </c>
      <c r="O8" s="88">
        <v>207.3</v>
      </c>
      <c r="P8" s="81">
        <v>204</v>
      </c>
    </row>
    <row r="9" spans="1:16" ht="15" customHeight="1">
      <c r="A9" s="8" t="s">
        <v>75</v>
      </c>
      <c r="B9" s="9" t="s">
        <v>76</v>
      </c>
      <c r="C9" s="46">
        <v>24</v>
      </c>
      <c r="D9" s="76">
        <v>561.0360465659919</v>
      </c>
      <c r="E9" s="88">
        <v>563</v>
      </c>
      <c r="F9" s="81">
        <v>555</v>
      </c>
      <c r="G9" s="65"/>
      <c r="H9" s="65"/>
      <c r="I9" s="65"/>
      <c r="J9" s="65"/>
      <c r="K9" s="8" t="s">
        <v>75</v>
      </c>
      <c r="L9" s="9" t="s">
        <v>76</v>
      </c>
      <c r="M9" s="46">
        <v>14.3</v>
      </c>
      <c r="N9" s="76">
        <v>209.52380952380952</v>
      </c>
      <c r="O9" s="88">
        <v>210.2</v>
      </c>
      <c r="P9" s="81">
        <v>207</v>
      </c>
    </row>
    <row r="10" spans="1:16" ht="15" customHeight="1">
      <c r="A10" s="8" t="s">
        <v>77</v>
      </c>
      <c r="B10" s="9" t="s">
        <v>78</v>
      </c>
      <c r="C10" s="46">
        <v>23.9</v>
      </c>
      <c r="D10" s="76">
        <v>558.698396371967</v>
      </c>
      <c r="E10" s="88">
        <v>560.7</v>
      </c>
      <c r="F10" s="81">
        <v>552</v>
      </c>
      <c r="K10" s="8" t="s">
        <v>77</v>
      </c>
      <c r="L10" s="9" t="s">
        <v>78</v>
      </c>
      <c r="M10" s="46">
        <v>14.2</v>
      </c>
      <c r="N10" s="76">
        <v>208.05860805860803</v>
      </c>
      <c r="O10" s="88">
        <v>208.8</v>
      </c>
      <c r="P10" s="81">
        <v>206</v>
      </c>
    </row>
    <row r="11" spans="1:16" ht="15" customHeight="1">
      <c r="A11" s="8" t="s">
        <v>79</v>
      </c>
      <c r="B11" s="9" t="s">
        <v>80</v>
      </c>
      <c r="C11" s="46">
        <v>23.8</v>
      </c>
      <c r="D11" s="76">
        <v>556.360746177942</v>
      </c>
      <c r="E11" s="88">
        <v>558.3</v>
      </c>
      <c r="F11" s="81">
        <v>550</v>
      </c>
      <c r="K11" s="8" t="s">
        <v>79</v>
      </c>
      <c r="L11" s="9" t="s">
        <v>80</v>
      </c>
      <c r="M11" s="46">
        <v>14.2</v>
      </c>
      <c r="N11" s="76">
        <v>208.05860805860803</v>
      </c>
      <c r="O11" s="88">
        <v>208.8</v>
      </c>
      <c r="P11" s="81">
        <v>206</v>
      </c>
    </row>
    <row r="12" spans="1:16" ht="15" customHeight="1">
      <c r="A12" s="8" t="s">
        <v>81</v>
      </c>
      <c r="B12" s="9" t="s">
        <v>82</v>
      </c>
      <c r="C12" s="46">
        <v>23.5</v>
      </c>
      <c r="D12" s="76">
        <v>549.3477955958672</v>
      </c>
      <c r="E12" s="88">
        <v>551.3</v>
      </c>
      <c r="F12" s="81">
        <v>544</v>
      </c>
      <c r="K12" s="8" t="s">
        <v>81</v>
      </c>
      <c r="L12" s="9" t="s">
        <v>82</v>
      </c>
      <c r="M12" s="46">
        <v>14</v>
      </c>
      <c r="N12" s="76">
        <v>205.1282051282051</v>
      </c>
      <c r="O12" s="88">
        <v>205.8</v>
      </c>
      <c r="P12" s="81">
        <v>204</v>
      </c>
    </row>
    <row r="13" spans="1:16" ht="15" customHeight="1">
      <c r="A13" s="8" t="s">
        <v>85</v>
      </c>
      <c r="B13" s="9" t="s">
        <v>86</v>
      </c>
      <c r="C13" s="46">
        <v>24.4</v>
      </c>
      <c r="D13" s="76">
        <v>570.3866473420917</v>
      </c>
      <c r="E13" s="88">
        <v>572.4</v>
      </c>
      <c r="F13" s="81">
        <v>563</v>
      </c>
      <c r="K13" s="8" t="s">
        <v>85</v>
      </c>
      <c r="L13" s="9" t="s">
        <v>86</v>
      </c>
      <c r="M13" s="46">
        <v>14.4</v>
      </c>
      <c r="N13" s="76">
        <v>210.98901098901098</v>
      </c>
      <c r="O13" s="88">
        <v>211.7</v>
      </c>
      <c r="P13" s="81">
        <v>209</v>
      </c>
    </row>
    <row r="14" spans="1:16" s="80" customFormat="1" ht="15" customHeight="1">
      <c r="A14" s="85" t="s">
        <v>192</v>
      </c>
      <c r="B14" s="71" t="s">
        <v>194</v>
      </c>
      <c r="C14" s="46">
        <v>23.8</v>
      </c>
      <c r="D14" s="76">
        <v>556.360746177942</v>
      </c>
      <c r="E14" s="88">
        <v>558.3</v>
      </c>
      <c r="F14" s="81">
        <v>551</v>
      </c>
      <c r="K14" s="85" t="s">
        <v>192</v>
      </c>
      <c r="L14" s="71" t="s">
        <v>194</v>
      </c>
      <c r="M14" s="46">
        <v>14.4</v>
      </c>
      <c r="N14" s="76">
        <v>210.98901098901098</v>
      </c>
      <c r="O14" s="88">
        <v>211.7</v>
      </c>
      <c r="P14" s="81">
        <v>208</v>
      </c>
    </row>
    <row r="15" spans="1:16" ht="15" customHeight="1">
      <c r="A15" s="85" t="s">
        <v>193</v>
      </c>
      <c r="B15" s="9" t="s">
        <v>195</v>
      </c>
      <c r="C15" s="46">
        <v>23.9</v>
      </c>
      <c r="D15" s="76">
        <v>556.360746177942</v>
      </c>
      <c r="E15" s="88">
        <v>558.3</v>
      </c>
      <c r="F15" s="81">
        <v>553</v>
      </c>
      <c r="K15" s="85" t="s">
        <v>193</v>
      </c>
      <c r="L15" s="71" t="s">
        <v>195</v>
      </c>
      <c r="M15" s="46">
        <v>14.4</v>
      </c>
      <c r="N15" s="76">
        <v>210.98901098901098</v>
      </c>
      <c r="O15" s="88">
        <v>211.7</v>
      </c>
      <c r="P15" s="81">
        <v>210</v>
      </c>
    </row>
    <row r="16" spans="1:16" ht="15" customHeight="1">
      <c r="A16" s="8" t="s">
        <v>27</v>
      </c>
      <c r="B16" s="9" t="s">
        <v>38</v>
      </c>
      <c r="C16" s="46">
        <v>24.8</v>
      </c>
      <c r="D16" s="76">
        <v>579.7372481181917</v>
      </c>
      <c r="E16" s="88">
        <v>581.8</v>
      </c>
      <c r="F16" s="81">
        <v>574</v>
      </c>
      <c r="K16" s="8" t="s">
        <v>27</v>
      </c>
      <c r="L16" s="9" t="s">
        <v>38</v>
      </c>
      <c r="M16" s="46">
        <v>14.2</v>
      </c>
      <c r="N16" s="76">
        <v>208.05860805860803</v>
      </c>
      <c r="O16" s="88">
        <v>208.8</v>
      </c>
      <c r="P16" s="81">
        <v>205</v>
      </c>
    </row>
    <row r="17" spans="1:16" ht="15" customHeight="1">
      <c r="A17" s="8" t="s">
        <v>37</v>
      </c>
      <c r="B17" s="9" t="s">
        <v>28</v>
      </c>
      <c r="C17" s="46">
        <v>23.6</v>
      </c>
      <c r="D17" s="76">
        <v>551.6854457898921</v>
      </c>
      <c r="E17" s="88">
        <v>553.6</v>
      </c>
      <c r="F17" s="84">
        <v>546</v>
      </c>
      <c r="K17" s="8" t="s">
        <v>37</v>
      </c>
      <c r="L17" s="9" t="s">
        <v>28</v>
      </c>
      <c r="M17" s="46">
        <v>14.1</v>
      </c>
      <c r="N17" s="76">
        <v>206.59340659340657</v>
      </c>
      <c r="O17" s="88">
        <v>207.3</v>
      </c>
      <c r="P17" s="81">
        <v>204</v>
      </c>
    </row>
    <row r="18" spans="1:16" ht="15" customHeight="1">
      <c r="A18" s="8" t="s">
        <v>49</v>
      </c>
      <c r="B18" s="9" t="s">
        <v>50</v>
      </c>
      <c r="C18" s="46">
        <v>23.6</v>
      </c>
      <c r="D18" s="76">
        <v>551.6854457898921</v>
      </c>
      <c r="E18" s="88">
        <v>553.6</v>
      </c>
      <c r="F18" s="81">
        <v>547</v>
      </c>
      <c r="K18" s="8" t="s">
        <v>49</v>
      </c>
      <c r="L18" s="9" t="s">
        <v>50</v>
      </c>
      <c r="M18" s="46">
        <v>14.1</v>
      </c>
      <c r="N18" s="76">
        <v>206.59340659340657</v>
      </c>
      <c r="O18" s="88">
        <v>207.3</v>
      </c>
      <c r="P18" s="81">
        <v>205</v>
      </c>
    </row>
    <row r="19" spans="1:16" ht="15" customHeight="1">
      <c r="A19" s="8" t="s">
        <v>51</v>
      </c>
      <c r="B19" s="9" t="s">
        <v>52</v>
      </c>
      <c r="C19" s="46">
        <v>23.8</v>
      </c>
      <c r="D19" s="76">
        <v>556.360746177942</v>
      </c>
      <c r="E19" s="88">
        <v>558.3</v>
      </c>
      <c r="F19" s="81">
        <v>551</v>
      </c>
      <c r="K19" s="8" t="s">
        <v>51</v>
      </c>
      <c r="L19" s="9" t="s">
        <v>52</v>
      </c>
      <c r="M19" s="46">
        <v>14.3</v>
      </c>
      <c r="N19" s="76">
        <v>209.52380952380952</v>
      </c>
      <c r="O19" s="88">
        <v>210.2</v>
      </c>
      <c r="P19" s="81">
        <v>208</v>
      </c>
    </row>
    <row r="20" spans="1:16" ht="15" customHeight="1">
      <c r="A20" s="8" t="s">
        <v>53</v>
      </c>
      <c r="B20" s="9" t="s">
        <v>54</v>
      </c>
      <c r="C20" s="46">
        <v>23.9</v>
      </c>
      <c r="D20" s="76">
        <v>558.698396371967</v>
      </c>
      <c r="E20" s="88">
        <v>560.7</v>
      </c>
      <c r="F20" s="81">
        <v>552</v>
      </c>
      <c r="K20" s="8" t="s">
        <v>53</v>
      </c>
      <c r="L20" s="9" t="s">
        <v>54</v>
      </c>
      <c r="M20" s="46">
        <v>14.5</v>
      </c>
      <c r="N20" s="76">
        <v>212.45421245421244</v>
      </c>
      <c r="O20" s="88">
        <v>213.2</v>
      </c>
      <c r="P20" s="81">
        <v>210</v>
      </c>
    </row>
    <row r="21" spans="1:16" ht="15" customHeight="1">
      <c r="A21" s="8" t="s">
        <v>87</v>
      </c>
      <c r="B21" s="9" t="s">
        <v>88</v>
      </c>
      <c r="C21" s="46">
        <v>23.6</v>
      </c>
      <c r="D21" s="76">
        <v>551.6854457898921</v>
      </c>
      <c r="E21" s="88">
        <v>553.6</v>
      </c>
      <c r="F21" s="81">
        <v>546</v>
      </c>
      <c r="K21" s="8" t="s">
        <v>87</v>
      </c>
      <c r="L21" s="9" t="s">
        <v>88</v>
      </c>
      <c r="M21" s="46">
        <v>14.3</v>
      </c>
      <c r="N21" s="76">
        <v>209.52380952380952</v>
      </c>
      <c r="O21" s="88">
        <v>210.2</v>
      </c>
      <c r="P21" s="81">
        <v>208</v>
      </c>
    </row>
    <row r="22" spans="1:16" ht="15" customHeight="1">
      <c r="A22" s="8" t="s">
        <v>29</v>
      </c>
      <c r="B22" s="9" t="s">
        <v>30</v>
      </c>
      <c r="C22" s="46">
        <v>23.8</v>
      </c>
      <c r="D22" s="76">
        <v>556.360746177942</v>
      </c>
      <c r="E22" s="88">
        <v>558.3</v>
      </c>
      <c r="F22" s="81">
        <v>551</v>
      </c>
      <c r="K22" s="8" t="s">
        <v>29</v>
      </c>
      <c r="L22" s="9" t="s">
        <v>30</v>
      </c>
      <c r="M22" s="46">
        <v>14.2</v>
      </c>
      <c r="N22" s="76">
        <v>208.05860805860803</v>
      </c>
      <c r="O22" s="88">
        <v>208.8</v>
      </c>
      <c r="P22" s="81">
        <v>206</v>
      </c>
    </row>
    <row r="23" spans="1:16" ht="15" customHeight="1">
      <c r="A23" s="8" t="s">
        <v>31</v>
      </c>
      <c r="B23" s="9" t="s">
        <v>32</v>
      </c>
      <c r="C23" s="46">
        <v>23.8</v>
      </c>
      <c r="D23" s="76">
        <v>556.360746177942</v>
      </c>
      <c r="E23" s="88">
        <v>558.3</v>
      </c>
      <c r="F23" s="81">
        <v>550</v>
      </c>
      <c r="K23" s="8" t="s">
        <v>31</v>
      </c>
      <c r="L23" s="9" t="s">
        <v>32</v>
      </c>
      <c r="M23" s="46">
        <v>14.1</v>
      </c>
      <c r="N23" s="76">
        <v>206.59340659340657</v>
      </c>
      <c r="O23" s="88">
        <v>207.3</v>
      </c>
      <c r="P23" s="81">
        <v>205</v>
      </c>
    </row>
    <row r="24" spans="1:16" ht="15" customHeight="1">
      <c r="A24" s="8" t="s">
        <v>33</v>
      </c>
      <c r="B24" s="9" t="s">
        <v>34</v>
      </c>
      <c r="C24" s="46">
        <v>24</v>
      </c>
      <c r="D24" s="76">
        <v>561.0360465659919</v>
      </c>
      <c r="E24" s="88">
        <v>563</v>
      </c>
      <c r="F24" s="81">
        <v>555</v>
      </c>
      <c r="K24" s="8" t="s">
        <v>33</v>
      </c>
      <c r="L24" s="9" t="s">
        <v>34</v>
      </c>
      <c r="M24" s="46">
        <v>14.2</v>
      </c>
      <c r="N24" s="76">
        <v>208.05860805860803</v>
      </c>
      <c r="O24" s="88">
        <v>208.8</v>
      </c>
      <c r="P24" s="81">
        <v>206</v>
      </c>
    </row>
    <row r="25" spans="1:16" ht="15" customHeight="1">
      <c r="A25" s="8" t="s">
        <v>35</v>
      </c>
      <c r="B25" s="9" t="s">
        <v>36</v>
      </c>
      <c r="C25" s="46">
        <v>23.9</v>
      </c>
      <c r="D25" s="76">
        <v>558.698396371967</v>
      </c>
      <c r="E25" s="88">
        <v>560.7</v>
      </c>
      <c r="F25" s="81">
        <v>552</v>
      </c>
      <c r="K25" s="8" t="s">
        <v>35</v>
      </c>
      <c r="L25" s="9" t="s">
        <v>36</v>
      </c>
      <c r="M25" s="46">
        <v>14.2</v>
      </c>
      <c r="N25" s="76">
        <v>208.05860805860803</v>
      </c>
      <c r="O25" s="88">
        <v>208.8</v>
      </c>
      <c r="P25" s="81">
        <v>205</v>
      </c>
    </row>
    <row r="26" spans="1:16" ht="15" customHeight="1">
      <c r="A26" s="8" t="s">
        <v>39</v>
      </c>
      <c r="B26" s="9" t="s">
        <v>40</v>
      </c>
      <c r="C26" s="46">
        <v>23.7</v>
      </c>
      <c r="D26" s="76">
        <v>554.0230959839171</v>
      </c>
      <c r="E26" s="88">
        <v>556</v>
      </c>
      <c r="F26" s="81">
        <v>547</v>
      </c>
      <c r="K26" s="8" t="s">
        <v>39</v>
      </c>
      <c r="L26" s="9" t="s">
        <v>40</v>
      </c>
      <c r="M26" s="46">
        <v>14</v>
      </c>
      <c r="N26" s="76">
        <v>203.66300366300365</v>
      </c>
      <c r="O26" s="88">
        <v>205.8</v>
      </c>
      <c r="P26" s="81">
        <v>201</v>
      </c>
    </row>
    <row r="27" spans="1:16" ht="15" customHeight="1">
      <c r="A27" s="8" t="s">
        <v>41</v>
      </c>
      <c r="B27" s="9" t="s">
        <v>42</v>
      </c>
      <c r="C27" s="46">
        <v>23.7</v>
      </c>
      <c r="D27" s="76">
        <v>554.0230959839171</v>
      </c>
      <c r="E27" s="88">
        <v>556</v>
      </c>
      <c r="F27" s="81">
        <v>548</v>
      </c>
      <c r="K27" s="8" t="s">
        <v>41</v>
      </c>
      <c r="L27" s="9" t="s">
        <v>42</v>
      </c>
      <c r="M27" s="46">
        <v>14</v>
      </c>
      <c r="N27" s="76">
        <v>205.1282051282051</v>
      </c>
      <c r="O27" s="88">
        <v>205.8</v>
      </c>
      <c r="P27" s="81">
        <v>203</v>
      </c>
    </row>
    <row r="28" spans="1:16" ht="15" customHeight="1">
      <c r="A28" s="8" t="s">
        <v>43</v>
      </c>
      <c r="B28" s="9" t="s">
        <v>44</v>
      </c>
      <c r="C28" s="46">
        <v>23.9</v>
      </c>
      <c r="D28" s="76">
        <v>558.698396371967</v>
      </c>
      <c r="E28" s="88">
        <v>560.7</v>
      </c>
      <c r="F28" s="81">
        <v>552</v>
      </c>
      <c r="K28" s="8" t="s">
        <v>43</v>
      </c>
      <c r="L28" s="9" t="s">
        <v>44</v>
      </c>
      <c r="M28" s="46">
        <v>14</v>
      </c>
      <c r="N28" s="76">
        <v>205.1282051282051</v>
      </c>
      <c r="O28" s="88">
        <v>205.8</v>
      </c>
      <c r="P28" s="81">
        <v>204</v>
      </c>
    </row>
    <row r="29" spans="1:16" ht="15" customHeight="1">
      <c r="A29" s="8" t="s">
        <v>45</v>
      </c>
      <c r="B29" s="9" t="s">
        <v>46</v>
      </c>
      <c r="C29" s="46">
        <v>23.7</v>
      </c>
      <c r="D29" s="76">
        <v>554.0230959839171</v>
      </c>
      <c r="E29" s="88">
        <v>556</v>
      </c>
      <c r="F29" s="81">
        <v>549</v>
      </c>
      <c r="K29" s="8" t="s">
        <v>45</v>
      </c>
      <c r="L29" s="9" t="s">
        <v>46</v>
      </c>
      <c r="M29" s="46">
        <v>14.2</v>
      </c>
      <c r="N29" s="76">
        <v>208.05860805860803</v>
      </c>
      <c r="O29" s="88">
        <v>208.8</v>
      </c>
      <c r="P29" s="81">
        <v>206</v>
      </c>
    </row>
    <row r="30" spans="1:16" ht="15" customHeight="1">
      <c r="A30" s="8" t="s">
        <v>47</v>
      </c>
      <c r="B30" s="9" t="s">
        <v>48</v>
      </c>
      <c r="C30" s="46">
        <v>23.9</v>
      </c>
      <c r="D30" s="76">
        <v>558.698396371967</v>
      </c>
      <c r="E30" s="88">
        <v>560.7</v>
      </c>
      <c r="F30" s="81">
        <v>552</v>
      </c>
      <c r="K30" s="8" t="s">
        <v>47</v>
      </c>
      <c r="L30" s="9" t="s">
        <v>48</v>
      </c>
      <c r="M30" s="46">
        <v>14.1</v>
      </c>
      <c r="N30" s="76">
        <v>206.59340659340657</v>
      </c>
      <c r="O30" s="88">
        <v>207.3</v>
      </c>
      <c r="P30" s="81">
        <v>205</v>
      </c>
    </row>
    <row r="31" spans="1:16" ht="15" customHeight="1">
      <c r="A31" s="8" t="s">
        <v>55</v>
      </c>
      <c r="B31" s="9" t="s">
        <v>56</v>
      </c>
      <c r="C31" s="46">
        <v>23.6</v>
      </c>
      <c r="D31" s="76">
        <v>551.6854457898921</v>
      </c>
      <c r="E31" s="88">
        <v>553.6</v>
      </c>
      <c r="F31" s="81">
        <v>546</v>
      </c>
      <c r="K31" s="8" t="s">
        <v>55</v>
      </c>
      <c r="L31" s="9" t="s">
        <v>56</v>
      </c>
      <c r="M31" s="46">
        <v>14.1</v>
      </c>
      <c r="N31" s="76">
        <v>206.59340659340657</v>
      </c>
      <c r="O31" s="88">
        <v>207.3</v>
      </c>
      <c r="P31" s="81">
        <v>205</v>
      </c>
    </row>
    <row r="32" spans="1:16" ht="15" customHeight="1">
      <c r="A32" s="8" t="s">
        <v>57</v>
      </c>
      <c r="B32" s="9" t="s">
        <v>58</v>
      </c>
      <c r="C32" s="46">
        <v>23.7</v>
      </c>
      <c r="D32" s="76">
        <v>554.0230959839171</v>
      </c>
      <c r="E32" s="88">
        <v>556</v>
      </c>
      <c r="F32" s="81">
        <v>549</v>
      </c>
      <c r="K32" s="8" t="s">
        <v>57</v>
      </c>
      <c r="L32" s="9" t="s">
        <v>58</v>
      </c>
      <c r="M32" s="46">
        <v>14.1</v>
      </c>
      <c r="N32" s="76">
        <v>206.59340659340657</v>
      </c>
      <c r="O32" s="88">
        <v>207.3</v>
      </c>
      <c r="P32" s="81">
        <v>205</v>
      </c>
    </row>
    <row r="33" spans="1:16" ht="15" customHeight="1">
      <c r="A33" s="8" t="s">
        <v>59</v>
      </c>
      <c r="B33" s="9" t="s">
        <v>60</v>
      </c>
      <c r="C33" s="46">
        <v>23.8</v>
      </c>
      <c r="D33" s="76">
        <v>556.360746177942</v>
      </c>
      <c r="E33" s="88">
        <v>558.3</v>
      </c>
      <c r="F33" s="81">
        <v>550</v>
      </c>
      <c r="K33" s="8" t="s">
        <v>59</v>
      </c>
      <c r="L33" s="9" t="s">
        <v>60</v>
      </c>
      <c r="M33" s="46">
        <v>14.1</v>
      </c>
      <c r="N33" s="76">
        <v>206.59340659340657</v>
      </c>
      <c r="O33" s="88">
        <v>207.3</v>
      </c>
      <c r="P33" s="81">
        <v>205</v>
      </c>
    </row>
    <row r="34" spans="1:16" ht="15" customHeight="1">
      <c r="A34" s="8" t="s">
        <v>83</v>
      </c>
      <c r="B34" s="9" t="s">
        <v>84</v>
      </c>
      <c r="C34" s="46">
        <v>23.9</v>
      </c>
      <c r="D34" s="76">
        <v>558.698396371967</v>
      </c>
      <c r="E34" s="88">
        <v>560.7</v>
      </c>
      <c r="F34" s="81">
        <v>552</v>
      </c>
      <c r="K34" s="8" t="s">
        <v>83</v>
      </c>
      <c r="L34" s="9" t="s">
        <v>84</v>
      </c>
      <c r="M34" s="46">
        <v>14.4</v>
      </c>
      <c r="N34" s="76">
        <v>210.98901098901098</v>
      </c>
      <c r="O34" s="88">
        <v>211.7</v>
      </c>
      <c r="P34" s="81">
        <v>210</v>
      </c>
    </row>
    <row r="35" spans="1:16" ht="15" customHeight="1">
      <c r="A35" s="8" t="s">
        <v>196</v>
      </c>
      <c r="B35" s="9" t="s">
        <v>89</v>
      </c>
      <c r="C35" s="46">
        <v>23.8</v>
      </c>
      <c r="D35" s="76">
        <v>556.360746177942</v>
      </c>
      <c r="E35" s="88">
        <v>558.3</v>
      </c>
      <c r="F35" s="81">
        <v>550</v>
      </c>
      <c r="K35" s="8" t="s">
        <v>196</v>
      </c>
      <c r="L35" s="9" t="s">
        <v>89</v>
      </c>
      <c r="M35" s="46">
        <v>14.1</v>
      </c>
      <c r="N35" s="76">
        <v>206.59340659340657</v>
      </c>
      <c r="O35" s="88">
        <v>207.3</v>
      </c>
      <c r="P35" s="81">
        <v>205</v>
      </c>
    </row>
    <row r="36" spans="1:16" ht="15" customHeight="1">
      <c r="A36" s="8" t="s">
        <v>90</v>
      </c>
      <c r="B36" s="9" t="s">
        <v>91</v>
      </c>
      <c r="C36" s="46">
        <v>23.9</v>
      </c>
      <c r="D36" s="76">
        <v>558.698396371967</v>
      </c>
      <c r="E36" s="88">
        <v>560.7</v>
      </c>
      <c r="F36" s="81">
        <v>552</v>
      </c>
      <c r="K36" s="8" t="s">
        <v>90</v>
      </c>
      <c r="L36" s="9" t="s">
        <v>91</v>
      </c>
      <c r="M36" s="46">
        <v>14.2</v>
      </c>
      <c r="N36" s="76">
        <v>208.05860805860803</v>
      </c>
      <c r="O36" s="88">
        <v>208.8</v>
      </c>
      <c r="P36" s="81">
        <v>206</v>
      </c>
    </row>
    <row r="37" spans="1:16" ht="15" customHeight="1">
      <c r="A37" s="8" t="s">
        <v>197</v>
      </c>
      <c r="B37" s="9" t="s">
        <v>92</v>
      </c>
      <c r="C37" s="46">
        <v>23.7</v>
      </c>
      <c r="D37" s="76">
        <v>554.0230959839171</v>
      </c>
      <c r="E37" s="88">
        <v>556</v>
      </c>
      <c r="F37" s="81">
        <v>549</v>
      </c>
      <c r="K37" s="8" t="s">
        <v>197</v>
      </c>
      <c r="L37" s="9" t="s">
        <v>92</v>
      </c>
      <c r="M37" s="46">
        <v>14.1</v>
      </c>
      <c r="N37" s="76">
        <v>206.59340659340657</v>
      </c>
      <c r="O37" s="88">
        <v>20.3</v>
      </c>
      <c r="P37" s="81">
        <v>205</v>
      </c>
    </row>
    <row r="38" spans="1:16" ht="15" customHeight="1">
      <c r="A38" s="8" t="s">
        <v>93</v>
      </c>
      <c r="B38" s="9" t="s">
        <v>94</v>
      </c>
      <c r="C38" s="46">
        <v>23.7</v>
      </c>
      <c r="D38" s="76">
        <v>554.0230959839171</v>
      </c>
      <c r="E38" s="88">
        <v>556</v>
      </c>
      <c r="F38" s="81">
        <v>548</v>
      </c>
      <c r="K38" s="8" t="s">
        <v>93</v>
      </c>
      <c r="L38" s="9" t="s">
        <v>94</v>
      </c>
      <c r="M38" s="46">
        <v>14.1</v>
      </c>
      <c r="N38" s="76">
        <v>206.59340659340657</v>
      </c>
      <c r="O38" s="88">
        <v>207.3</v>
      </c>
      <c r="P38" s="81">
        <v>205</v>
      </c>
    </row>
    <row r="39" spans="1:16" ht="15" customHeight="1">
      <c r="A39" s="8" t="s">
        <v>25</v>
      </c>
      <c r="B39" s="9" t="s">
        <v>26</v>
      </c>
      <c r="C39" s="46">
        <v>23.6</v>
      </c>
      <c r="D39" s="76">
        <v>551.6854457898921</v>
      </c>
      <c r="E39" s="88">
        <v>553.6</v>
      </c>
      <c r="F39" s="81">
        <v>546</v>
      </c>
      <c r="K39" s="8" t="s">
        <v>25</v>
      </c>
      <c r="L39" s="9" t="s">
        <v>26</v>
      </c>
      <c r="M39" s="46">
        <v>14.1</v>
      </c>
      <c r="N39" s="76">
        <v>206.59340659340657</v>
      </c>
      <c r="O39" s="88">
        <v>207.3</v>
      </c>
      <c r="P39" s="81">
        <v>204</v>
      </c>
    </row>
    <row r="40" spans="1:16" ht="15" customHeight="1">
      <c r="A40" s="8" t="s">
        <v>95</v>
      </c>
      <c r="B40" s="9" t="s">
        <v>96</v>
      </c>
      <c r="C40" s="46">
        <v>23.7</v>
      </c>
      <c r="D40" s="76">
        <v>554.0230959839171</v>
      </c>
      <c r="E40" s="88">
        <v>556</v>
      </c>
      <c r="F40" s="81">
        <v>551</v>
      </c>
      <c r="K40" s="70" t="s">
        <v>95</v>
      </c>
      <c r="L40" s="71" t="s">
        <v>96</v>
      </c>
      <c r="M40" s="46">
        <v>14.1</v>
      </c>
      <c r="N40" s="76">
        <v>206.59340659340657</v>
      </c>
      <c r="O40" s="88">
        <v>207.3</v>
      </c>
      <c r="P40" s="81">
        <v>204</v>
      </c>
    </row>
    <row r="41" spans="1:14" ht="15.75" customHeight="1">
      <c r="A41" s="2" t="s">
        <v>8</v>
      </c>
      <c r="B41" s="2" t="s">
        <v>17</v>
      </c>
      <c r="C41" s="72">
        <v>29</v>
      </c>
      <c r="D41" s="76">
        <v>677.9185562672402</v>
      </c>
      <c r="K41" s="66" t="s">
        <v>8</v>
      </c>
      <c r="L41" s="66" t="s">
        <v>17</v>
      </c>
      <c r="M41" s="72">
        <v>20</v>
      </c>
      <c r="N41" s="76">
        <v>293.040293040293</v>
      </c>
    </row>
    <row r="42" spans="1:16" ht="31.5">
      <c r="A42" s="66" t="s">
        <v>19</v>
      </c>
      <c r="B42" s="66" t="s">
        <v>18</v>
      </c>
      <c r="C42" s="67"/>
      <c r="D42" s="69">
        <v>674.41</v>
      </c>
      <c r="E42" s="92">
        <v>674.41</v>
      </c>
      <c r="F42" s="93" t="s">
        <v>210</v>
      </c>
      <c r="K42" s="66" t="s">
        <v>19</v>
      </c>
      <c r="L42" s="66" t="s">
        <v>18</v>
      </c>
      <c r="M42" s="3"/>
      <c r="N42" s="75" t="s">
        <v>173</v>
      </c>
      <c r="O42" s="92" t="s">
        <v>173</v>
      </c>
      <c r="P42" s="93" t="s">
        <v>210</v>
      </c>
    </row>
    <row r="43" spans="2:13" s="65" customFormat="1" ht="16.5" customHeight="1">
      <c r="B43" s="28"/>
      <c r="C43" s="31"/>
      <c r="F43" s="80"/>
      <c r="L43" s="28"/>
      <c r="M43" s="27"/>
    </row>
    <row r="45" spans="7:10" ht="14.25">
      <c r="G45" s="65"/>
      <c r="H45" s="65"/>
      <c r="I45" s="65"/>
      <c r="J45" s="65"/>
    </row>
    <row r="46" spans="1:10" ht="28.5">
      <c r="A46" s="6" t="s">
        <v>22</v>
      </c>
      <c r="B46" s="6" t="s">
        <v>171</v>
      </c>
      <c r="C46" s="68" t="s">
        <v>21</v>
      </c>
      <c r="D46" s="68" t="s">
        <v>184</v>
      </c>
      <c r="E46" s="68" t="s">
        <v>207</v>
      </c>
      <c r="F46" s="82" t="s">
        <v>186</v>
      </c>
      <c r="G46" s="65"/>
      <c r="H46" s="65"/>
      <c r="I46" s="65"/>
      <c r="J46" s="65"/>
    </row>
    <row r="47" spans="1:10" ht="14.25">
      <c r="A47" s="19" t="s">
        <v>61</v>
      </c>
      <c r="B47" s="20" t="s">
        <v>62</v>
      </c>
      <c r="C47" s="46">
        <v>21.3</v>
      </c>
      <c r="D47" s="76">
        <v>279.67436974789916</v>
      </c>
      <c r="E47" s="88">
        <v>279.6</v>
      </c>
      <c r="F47" s="81">
        <v>317</v>
      </c>
      <c r="G47" s="65"/>
      <c r="H47" s="65"/>
      <c r="I47" s="65"/>
      <c r="J47" s="65"/>
    </row>
    <row r="48" spans="1:10" ht="14.25">
      <c r="A48" s="19" t="s">
        <v>63</v>
      </c>
      <c r="B48" s="20" t="s">
        <v>64</v>
      </c>
      <c r="C48" s="46">
        <v>21.5</v>
      </c>
      <c r="D48" s="76">
        <v>282.3004201680672</v>
      </c>
      <c r="E48" s="88">
        <v>282.2</v>
      </c>
      <c r="F48" s="81">
        <v>319</v>
      </c>
      <c r="G48" s="65"/>
      <c r="H48" s="65"/>
      <c r="I48" s="65"/>
      <c r="J48" s="65"/>
    </row>
    <row r="49" spans="1:10" ht="14.25">
      <c r="A49" s="19" t="s">
        <v>65</v>
      </c>
      <c r="B49" s="20" t="s">
        <v>66</v>
      </c>
      <c r="C49" s="46">
        <v>21.5</v>
      </c>
      <c r="D49" s="76">
        <v>282.3004201680672</v>
      </c>
      <c r="E49" s="88">
        <v>282.2</v>
      </c>
      <c r="F49" s="81">
        <v>320</v>
      </c>
      <c r="G49" s="65"/>
      <c r="H49" s="65"/>
      <c r="I49" s="65"/>
      <c r="J49" s="65"/>
    </row>
    <row r="50" spans="1:10" ht="14.25">
      <c r="A50" s="19" t="s">
        <v>67</v>
      </c>
      <c r="B50" s="20" t="s">
        <v>68</v>
      </c>
      <c r="C50" s="46">
        <v>21.3</v>
      </c>
      <c r="D50" s="76">
        <v>279.67436974789916</v>
      </c>
      <c r="E50" s="88">
        <v>279.6</v>
      </c>
      <c r="F50" s="81">
        <v>317</v>
      </c>
      <c r="G50" s="65"/>
      <c r="H50" s="65"/>
      <c r="I50" s="65"/>
      <c r="J50" s="65"/>
    </row>
    <row r="51" spans="1:10" ht="14.25">
      <c r="A51" s="19" t="s">
        <v>69</v>
      </c>
      <c r="B51" s="20" t="s">
        <v>70</v>
      </c>
      <c r="C51" s="46">
        <v>21.4</v>
      </c>
      <c r="D51" s="76">
        <v>280.9873949579832</v>
      </c>
      <c r="E51" s="88">
        <v>280.9</v>
      </c>
      <c r="F51" s="81">
        <v>318</v>
      </c>
      <c r="G51" s="65"/>
      <c r="H51" s="65"/>
      <c r="I51" s="65"/>
      <c r="J51" s="65"/>
    </row>
    <row r="52" spans="1:10" ht="14.25">
      <c r="A52" s="19" t="s">
        <v>71</v>
      </c>
      <c r="B52" s="20" t="s">
        <v>72</v>
      </c>
      <c r="C52" s="46">
        <v>21.3</v>
      </c>
      <c r="D52" s="76">
        <v>279.67436974789916</v>
      </c>
      <c r="E52" s="88">
        <v>279.6</v>
      </c>
      <c r="F52" s="81">
        <v>316</v>
      </c>
      <c r="G52" s="65"/>
      <c r="H52" s="65"/>
      <c r="I52" s="65"/>
      <c r="J52" s="65"/>
    </row>
    <row r="53" spans="1:10" ht="14.25">
      <c r="A53" s="19" t="s">
        <v>73</v>
      </c>
      <c r="B53" s="20" t="s">
        <v>74</v>
      </c>
      <c r="C53" s="46">
        <v>21.3</v>
      </c>
      <c r="D53" s="76">
        <v>279.67436974789916</v>
      </c>
      <c r="E53" s="88">
        <v>279.6</v>
      </c>
      <c r="F53" s="81">
        <v>317</v>
      </c>
      <c r="G53" s="65"/>
      <c r="H53" s="65"/>
      <c r="I53" s="65"/>
      <c r="J53" s="65"/>
    </row>
    <row r="54" spans="1:10" ht="14.25">
      <c r="A54" s="19" t="s">
        <v>75</v>
      </c>
      <c r="B54" s="20" t="s">
        <v>76</v>
      </c>
      <c r="C54" s="46">
        <v>21.7</v>
      </c>
      <c r="D54" s="76">
        <v>284.9264705882353</v>
      </c>
      <c r="E54" s="88">
        <v>284.9</v>
      </c>
      <c r="F54" s="81">
        <v>323</v>
      </c>
      <c r="G54" s="65"/>
      <c r="H54" s="65"/>
      <c r="I54" s="65"/>
      <c r="J54" s="65"/>
    </row>
    <row r="55" spans="1:10" ht="14.25">
      <c r="A55" s="19" t="s">
        <v>77</v>
      </c>
      <c r="B55" s="20" t="s">
        <v>78</v>
      </c>
      <c r="C55" s="46">
        <v>21.6</v>
      </c>
      <c r="D55" s="76">
        <v>283.61344537815125</v>
      </c>
      <c r="E55" s="88">
        <v>283.5</v>
      </c>
      <c r="F55" s="81">
        <v>320</v>
      </c>
      <c r="G55" s="65"/>
      <c r="H55" s="65"/>
      <c r="I55" s="65"/>
      <c r="J55" s="65"/>
    </row>
    <row r="56" spans="1:10" ht="14.25">
      <c r="A56" s="19" t="s">
        <v>79</v>
      </c>
      <c r="B56" s="20" t="s">
        <v>80</v>
      </c>
      <c r="C56" s="46">
        <v>21.5</v>
      </c>
      <c r="D56" s="76">
        <v>282.3004201680672</v>
      </c>
      <c r="E56" s="88">
        <v>282.2</v>
      </c>
      <c r="F56" s="81">
        <v>320</v>
      </c>
      <c r="G56" s="65"/>
      <c r="H56" s="65"/>
      <c r="I56" s="65"/>
      <c r="J56" s="65"/>
    </row>
    <row r="57" spans="1:6" ht="14.25">
      <c r="A57" s="19" t="s">
        <v>81</v>
      </c>
      <c r="B57" s="20" t="s">
        <v>82</v>
      </c>
      <c r="C57" s="46">
        <v>21.2</v>
      </c>
      <c r="D57" s="76">
        <v>278.3613445378151</v>
      </c>
      <c r="E57" s="88">
        <v>278.3</v>
      </c>
      <c r="F57" s="81">
        <v>315</v>
      </c>
    </row>
    <row r="58" spans="1:6" ht="14.25">
      <c r="A58" s="85" t="s">
        <v>85</v>
      </c>
      <c r="B58" s="20" t="s">
        <v>86</v>
      </c>
      <c r="C58" s="46">
        <v>22</v>
      </c>
      <c r="D58" s="76">
        <v>288.8655462184874</v>
      </c>
      <c r="E58" s="88">
        <v>288.8</v>
      </c>
      <c r="F58" s="81">
        <v>328</v>
      </c>
    </row>
    <row r="59" spans="1:6" s="80" customFormat="1" ht="14.25">
      <c r="A59" s="85" t="s">
        <v>192</v>
      </c>
      <c r="B59" s="71" t="s">
        <v>194</v>
      </c>
      <c r="C59" s="46">
        <v>21.7</v>
      </c>
      <c r="D59" s="76">
        <v>284.9264705882353</v>
      </c>
      <c r="E59" s="88">
        <v>284.9</v>
      </c>
      <c r="F59" s="81">
        <v>323</v>
      </c>
    </row>
    <row r="60" spans="1:6" ht="14.25">
      <c r="A60" s="85" t="s">
        <v>193</v>
      </c>
      <c r="B60" s="71" t="s">
        <v>195</v>
      </c>
      <c r="C60" s="46">
        <v>21.8</v>
      </c>
      <c r="D60" s="76">
        <v>284.9264705882353</v>
      </c>
      <c r="E60" s="88">
        <v>284.9</v>
      </c>
      <c r="F60" s="81">
        <v>325</v>
      </c>
    </row>
    <row r="61" spans="1:6" ht="14.25">
      <c r="A61" s="85" t="s">
        <v>27</v>
      </c>
      <c r="B61" s="20" t="s">
        <v>38</v>
      </c>
      <c r="C61" s="46">
        <v>21.4</v>
      </c>
      <c r="D61" s="76">
        <v>280.9873949579832</v>
      </c>
      <c r="E61" s="88">
        <v>280.9</v>
      </c>
      <c r="F61" s="81">
        <v>318</v>
      </c>
    </row>
    <row r="62" spans="1:6" ht="14.25">
      <c r="A62" s="85" t="s">
        <v>37</v>
      </c>
      <c r="B62" s="20" t="s">
        <v>28</v>
      </c>
      <c r="C62" s="46">
        <v>21.3</v>
      </c>
      <c r="D62" s="76">
        <v>279.67436974789916</v>
      </c>
      <c r="E62" s="88">
        <v>279.6</v>
      </c>
      <c r="F62" s="81">
        <v>317</v>
      </c>
    </row>
    <row r="63" spans="1:6" ht="14.25">
      <c r="A63" s="85" t="s">
        <v>49</v>
      </c>
      <c r="B63" s="20" t="s">
        <v>50</v>
      </c>
      <c r="C63" s="46">
        <v>21.2</v>
      </c>
      <c r="D63" s="76">
        <v>278.3613445378151</v>
      </c>
      <c r="E63" s="88">
        <v>278.3</v>
      </c>
      <c r="F63" s="81">
        <v>315</v>
      </c>
    </row>
    <row r="64" spans="1:6" ht="14.25">
      <c r="A64" s="85" t="s">
        <v>51</v>
      </c>
      <c r="B64" s="20" t="s">
        <v>52</v>
      </c>
      <c r="C64" s="46">
        <v>21.4</v>
      </c>
      <c r="D64" s="76">
        <v>280.9873949579832</v>
      </c>
      <c r="E64" s="88">
        <v>280.9</v>
      </c>
      <c r="F64" s="81">
        <v>318</v>
      </c>
    </row>
    <row r="65" spans="1:6" ht="14.25">
      <c r="A65" s="19" t="s">
        <v>53</v>
      </c>
      <c r="B65" s="20" t="s">
        <v>54</v>
      </c>
      <c r="C65" s="46">
        <v>21.2</v>
      </c>
      <c r="D65" s="76">
        <v>278.3613445378151</v>
      </c>
      <c r="E65" s="88">
        <v>278.3</v>
      </c>
      <c r="F65" s="81">
        <v>315</v>
      </c>
    </row>
    <row r="66" spans="1:6" ht="14.25">
      <c r="A66" s="19" t="s">
        <v>87</v>
      </c>
      <c r="B66" s="20" t="s">
        <v>88</v>
      </c>
      <c r="C66" s="46">
        <v>21.4</v>
      </c>
      <c r="D66" s="76">
        <v>280.9873949579832</v>
      </c>
      <c r="E66" s="88">
        <v>280.9</v>
      </c>
      <c r="F66" s="81">
        <v>318</v>
      </c>
    </row>
    <row r="67" spans="1:6" ht="14.25">
      <c r="A67" s="19" t="s">
        <v>29</v>
      </c>
      <c r="B67" s="20" t="s">
        <v>30</v>
      </c>
      <c r="C67" s="46">
        <v>21.1</v>
      </c>
      <c r="D67" s="76">
        <v>277.0483193277311</v>
      </c>
      <c r="E67" s="88">
        <v>277</v>
      </c>
      <c r="F67" s="81">
        <v>314</v>
      </c>
    </row>
    <row r="68" spans="1:6" ht="14.25">
      <c r="A68" s="19" t="s">
        <v>31</v>
      </c>
      <c r="B68" s="20" t="s">
        <v>32</v>
      </c>
      <c r="C68" s="46">
        <v>21.1</v>
      </c>
      <c r="D68" s="76">
        <v>277.0483193277311</v>
      </c>
      <c r="E68" s="88">
        <v>277</v>
      </c>
      <c r="F68" s="81">
        <v>314</v>
      </c>
    </row>
    <row r="69" spans="1:6" ht="14.25">
      <c r="A69" s="19" t="s">
        <v>33</v>
      </c>
      <c r="B69" s="20" t="s">
        <v>34</v>
      </c>
      <c r="C69" s="46">
        <v>21.3</v>
      </c>
      <c r="D69" s="76">
        <v>279.67436974789916</v>
      </c>
      <c r="E69" s="88">
        <v>279.6</v>
      </c>
      <c r="F69" s="81">
        <v>317</v>
      </c>
    </row>
    <row r="70" spans="1:6" ht="14.25">
      <c r="A70" s="19" t="s">
        <v>35</v>
      </c>
      <c r="B70" s="20" t="s">
        <v>36</v>
      </c>
      <c r="C70" s="46">
        <v>21.3</v>
      </c>
      <c r="D70" s="76">
        <v>279.67436974789916</v>
      </c>
      <c r="E70" s="88">
        <v>279.6</v>
      </c>
      <c r="F70" s="81">
        <v>317</v>
      </c>
    </row>
    <row r="71" spans="1:6" ht="14.25">
      <c r="A71" s="19" t="s">
        <v>39</v>
      </c>
      <c r="B71" s="20" t="s">
        <v>40</v>
      </c>
      <c r="C71" s="46">
        <v>21.2</v>
      </c>
      <c r="D71" s="76">
        <v>278.3613445378151</v>
      </c>
      <c r="E71" s="88">
        <v>278.3</v>
      </c>
      <c r="F71" s="81">
        <v>315</v>
      </c>
    </row>
    <row r="72" spans="1:6" ht="14.25">
      <c r="A72" s="19" t="s">
        <v>41</v>
      </c>
      <c r="B72" s="20" t="s">
        <v>42</v>
      </c>
      <c r="C72" s="46">
        <v>21</v>
      </c>
      <c r="D72" s="76">
        <v>275.7352941176471</v>
      </c>
      <c r="E72" s="88">
        <v>275.7</v>
      </c>
      <c r="F72" s="81">
        <v>313</v>
      </c>
    </row>
    <row r="73" spans="1:6" ht="14.25">
      <c r="A73" s="19" t="s">
        <v>43</v>
      </c>
      <c r="B73" s="20" t="s">
        <v>44</v>
      </c>
      <c r="C73" s="46">
        <v>21.3</v>
      </c>
      <c r="D73" s="76">
        <v>279.67436974789916</v>
      </c>
      <c r="E73" s="88">
        <v>279.6</v>
      </c>
      <c r="F73" s="81">
        <v>316</v>
      </c>
    </row>
    <row r="74" spans="1:6" ht="14.25">
      <c r="A74" s="19" t="s">
        <v>45</v>
      </c>
      <c r="B74" s="20" t="s">
        <v>46</v>
      </c>
      <c r="C74" s="46">
        <v>21.2</v>
      </c>
      <c r="D74" s="76">
        <v>278.3613445378151</v>
      </c>
      <c r="E74" s="88">
        <v>278.3</v>
      </c>
      <c r="F74" s="81">
        <v>315</v>
      </c>
    </row>
    <row r="75" spans="1:6" ht="14.25">
      <c r="A75" s="19" t="s">
        <v>47</v>
      </c>
      <c r="B75" s="20" t="s">
        <v>48</v>
      </c>
      <c r="C75" s="46">
        <v>21.1</v>
      </c>
      <c r="D75" s="76">
        <v>277.0483193277311</v>
      </c>
      <c r="E75" s="88">
        <v>277</v>
      </c>
      <c r="F75" s="81">
        <v>314</v>
      </c>
    </row>
    <row r="76" spans="1:6" ht="14.25">
      <c r="A76" s="19" t="s">
        <v>55</v>
      </c>
      <c r="B76" s="20" t="s">
        <v>56</v>
      </c>
      <c r="C76" s="46">
        <v>21.4</v>
      </c>
      <c r="D76" s="76">
        <v>280.9873949579832</v>
      </c>
      <c r="E76" s="88">
        <v>280.9</v>
      </c>
      <c r="F76" s="81">
        <v>319</v>
      </c>
    </row>
    <row r="77" spans="1:6" ht="14.25">
      <c r="A77" s="19" t="s">
        <v>57</v>
      </c>
      <c r="B77" s="20" t="s">
        <v>58</v>
      </c>
      <c r="C77" s="46">
        <v>21.6</v>
      </c>
      <c r="D77" s="76">
        <v>283.61344537815125</v>
      </c>
      <c r="E77" s="88">
        <v>283.5</v>
      </c>
      <c r="F77" s="81">
        <v>321</v>
      </c>
    </row>
    <row r="78" spans="1:6" ht="14.25">
      <c r="A78" s="19" t="s">
        <v>59</v>
      </c>
      <c r="B78" s="20" t="s">
        <v>60</v>
      </c>
      <c r="C78" s="46">
        <v>21.6</v>
      </c>
      <c r="D78" s="76">
        <v>283.61344537815125</v>
      </c>
      <c r="E78" s="88">
        <v>283.5</v>
      </c>
      <c r="F78" s="81">
        <v>321</v>
      </c>
    </row>
    <row r="79" spans="1:6" ht="14.25">
      <c r="A79" s="19" t="s">
        <v>83</v>
      </c>
      <c r="B79" s="20" t="s">
        <v>84</v>
      </c>
      <c r="C79" s="46">
        <v>21.5</v>
      </c>
      <c r="D79" s="76">
        <v>282.3004201680672</v>
      </c>
      <c r="E79" s="88">
        <v>282.2</v>
      </c>
      <c r="F79" s="81">
        <v>320</v>
      </c>
    </row>
    <row r="80" spans="1:6" ht="14.25">
      <c r="A80" s="19" t="s">
        <v>196</v>
      </c>
      <c r="B80" s="20" t="s">
        <v>89</v>
      </c>
      <c r="C80" s="46">
        <v>21.4</v>
      </c>
      <c r="D80" s="76">
        <v>280.9873949579832</v>
      </c>
      <c r="E80" s="88">
        <v>280.9</v>
      </c>
      <c r="F80" s="81">
        <v>318</v>
      </c>
    </row>
    <row r="81" spans="1:6" ht="14.25">
      <c r="A81" s="19" t="s">
        <v>90</v>
      </c>
      <c r="B81" s="20" t="s">
        <v>91</v>
      </c>
      <c r="C81" s="46">
        <v>21.4</v>
      </c>
      <c r="D81" s="76">
        <v>280.9873949579832</v>
      </c>
      <c r="E81" s="88">
        <v>280.9</v>
      </c>
      <c r="F81" s="81">
        <v>319</v>
      </c>
    </row>
    <row r="82" spans="1:6" ht="14.25">
      <c r="A82" s="19" t="s">
        <v>197</v>
      </c>
      <c r="B82" s="20" t="s">
        <v>92</v>
      </c>
      <c r="C82" s="46">
        <v>22.2</v>
      </c>
      <c r="D82" s="76">
        <v>291.4915966386555</v>
      </c>
      <c r="E82" s="88">
        <v>291.4</v>
      </c>
      <c r="F82" s="81">
        <v>318</v>
      </c>
    </row>
    <row r="83" spans="1:6" ht="14.25">
      <c r="A83" s="19" t="s">
        <v>93</v>
      </c>
      <c r="B83" s="20" t="s">
        <v>94</v>
      </c>
      <c r="C83" s="46">
        <v>21.3</v>
      </c>
      <c r="D83" s="76">
        <v>279.67436974789916</v>
      </c>
      <c r="E83" s="88">
        <v>279.6</v>
      </c>
      <c r="F83" s="81">
        <v>317</v>
      </c>
    </row>
    <row r="84" spans="1:6" ht="14.25">
      <c r="A84" s="19" t="s">
        <v>25</v>
      </c>
      <c r="B84" s="20" t="s">
        <v>26</v>
      </c>
      <c r="C84" s="46">
        <v>21.1</v>
      </c>
      <c r="D84" s="76">
        <v>277.0483193277311</v>
      </c>
      <c r="E84" s="88">
        <v>277</v>
      </c>
      <c r="F84" s="81">
        <v>313</v>
      </c>
    </row>
    <row r="85" spans="1:6" ht="14.25">
      <c r="A85" s="19" t="s">
        <v>95</v>
      </c>
      <c r="B85" s="20" t="s">
        <v>96</v>
      </c>
      <c r="C85" s="46">
        <v>21.4</v>
      </c>
      <c r="D85" s="76">
        <v>280.9873949579832</v>
      </c>
      <c r="E85" s="88">
        <v>280.9</v>
      </c>
      <c r="F85" s="81">
        <v>318</v>
      </c>
    </row>
    <row r="86" spans="1:6" s="65" customFormat="1" ht="14.25">
      <c r="A86" s="66" t="s">
        <v>8</v>
      </c>
      <c r="B86" s="66" t="s">
        <v>17</v>
      </c>
      <c r="C86" s="72">
        <v>23</v>
      </c>
      <c r="D86" s="76">
        <v>301.9957983193277</v>
      </c>
      <c r="F86" s="80"/>
    </row>
    <row r="87" spans="1:6" ht="31.5">
      <c r="A87" s="66" t="s">
        <v>19</v>
      </c>
      <c r="B87" s="66" t="s">
        <v>18</v>
      </c>
      <c r="C87" s="66"/>
      <c r="D87" s="75" t="s">
        <v>174</v>
      </c>
      <c r="E87" s="92" t="s">
        <v>174</v>
      </c>
      <c r="F87" s="93" t="s">
        <v>210</v>
      </c>
    </row>
    <row r="88" spans="2:8" s="65" customFormat="1" ht="14.25">
      <c r="B88" s="73"/>
      <c r="C88" s="74"/>
      <c r="F88" s="80"/>
      <c r="H88"/>
    </row>
    <row r="90" ht="14.25">
      <c r="E90" s="65"/>
    </row>
  </sheetData>
  <sheetProtection/>
  <printOptions/>
  <pageMargins left="0.2362204724409449" right="0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2017-07-12T13:43:50Z</cp:lastPrinted>
  <dcterms:created xsi:type="dcterms:W3CDTF">2013-05-10T06:59:49Z</dcterms:created>
  <dcterms:modified xsi:type="dcterms:W3CDTF">2017-10-30T14:13:48Z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ázev formuláře">
    <vt:lpwstr>S31 P07 Seznam NUTS AGF řepka, kukuřice atd. SUCHÉ_r06</vt:lpwstr>
  </property>
  <property fmtid="{D5CDD505-2E9C-101B-9397-08002B2CF9AE}" pid="3" name="Příloha dokumentu">
    <vt:lpwstr>S31 P07 </vt:lpwstr>
  </property>
</Properties>
</file>